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SE612-005\Desktop\"/>
    </mc:Choice>
  </mc:AlternateContent>
  <bookViews>
    <workbookView xWindow="0" yWindow="0" windowWidth="23040" windowHeight="9384" tabRatio="662" firstSheet="3" activeTab="10"/>
  </bookViews>
  <sheets>
    <sheet name="ศทบ.1" sheetId="1" r:id="rId1"/>
    <sheet name="กำหนดการ" sheetId="2" r:id="rId2"/>
    <sheet name="รายชื่อคณะทีมงาน" sheetId="8" r:id="rId3"/>
    <sheet name="รายการอาหาร" sheetId="4" r:id="rId4"/>
    <sheet name="ห้องพัก" sheetId="6" r:id="rId5"/>
    <sheet name="ผังที่นั่งรถ" sheetId="7" r:id="rId6"/>
    <sheet name="ระยะทาง" sheetId="9" r:id="rId7"/>
    <sheet name="ยอดชาวบ้าน" sheetId="10" r:id="rId8"/>
    <sheet name="ข้อมูล คิดเป็น %" sheetId="12" r:id="rId9"/>
    <sheet name="ชดเชยค่าน้ำมันรถ" sheetId="11" r:id="rId10"/>
    <sheet name="ประมาณการ" sheetId="3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3" l="1"/>
  <c r="G51" i="3"/>
  <c r="H45" i="3"/>
  <c r="H53" i="3"/>
  <c r="G53" i="3"/>
  <c r="G44" i="3"/>
  <c r="G45" i="3"/>
  <c r="G49" i="3"/>
  <c r="G47" i="3"/>
  <c r="G43" i="3"/>
  <c r="G48" i="3"/>
  <c r="G36" i="3"/>
  <c r="G46" i="3"/>
  <c r="G33" i="3"/>
  <c r="G34" i="3"/>
  <c r="G35" i="3"/>
  <c r="G37" i="3"/>
  <c r="G38" i="3"/>
  <c r="G39" i="3"/>
  <c r="G40" i="3"/>
  <c r="G32" i="3"/>
  <c r="AD152" i="12"/>
  <c r="AD153" i="12" s="1"/>
  <c r="AC152" i="12"/>
  <c r="AC153" i="12" s="1"/>
  <c r="AB152" i="12"/>
  <c r="AB153" i="12" s="1"/>
  <c r="AA152" i="12"/>
  <c r="AA153" i="12" s="1"/>
  <c r="Z152" i="12"/>
  <c r="Z153" i="12" s="1"/>
  <c r="Y152" i="12"/>
  <c r="Y153" i="12" s="1"/>
  <c r="X152" i="12"/>
  <c r="X153" i="12" s="1"/>
  <c r="W152" i="12"/>
  <c r="W153" i="12" s="1"/>
  <c r="V152" i="12"/>
  <c r="V153" i="12" s="1"/>
  <c r="U152" i="12"/>
  <c r="U153" i="12" s="1"/>
  <c r="T152" i="12"/>
  <c r="T153" i="12" s="1"/>
  <c r="S152" i="12"/>
  <c r="S153" i="12" s="1"/>
  <c r="R152" i="12"/>
  <c r="R153" i="12" s="1"/>
  <c r="Q152" i="12"/>
  <c r="Q153" i="12" s="1"/>
  <c r="P152" i="12"/>
  <c r="P153" i="12" s="1"/>
  <c r="O152" i="12"/>
  <c r="O153" i="12" s="1"/>
  <c r="N152" i="12"/>
  <c r="N153" i="12" s="1"/>
  <c r="M152" i="12"/>
  <c r="M153" i="12" s="1"/>
  <c r="L152" i="12"/>
  <c r="L153" i="12" s="1"/>
  <c r="K152" i="12"/>
  <c r="K153" i="12" s="1"/>
  <c r="E152" i="12"/>
  <c r="AC99" i="12"/>
  <c r="U99" i="12"/>
  <c r="M99" i="12"/>
  <c r="AD98" i="12"/>
  <c r="AD99" i="12" s="1"/>
  <c r="AC98" i="12"/>
  <c r="AB98" i="12"/>
  <c r="AB99" i="12" s="1"/>
  <c r="AA98" i="12"/>
  <c r="AA99" i="12" s="1"/>
  <c r="Z98" i="12"/>
  <c r="Z99" i="12" s="1"/>
  <c r="Y98" i="12"/>
  <c r="Y99" i="12" s="1"/>
  <c r="X98" i="12"/>
  <c r="W98" i="12"/>
  <c r="W99" i="12" s="1"/>
  <c r="V98" i="12"/>
  <c r="V99" i="12" s="1"/>
  <c r="U98" i="12"/>
  <c r="T98" i="12"/>
  <c r="T99" i="12" s="1"/>
  <c r="S98" i="12"/>
  <c r="S99" i="12" s="1"/>
  <c r="R98" i="12"/>
  <c r="R99" i="12" s="1"/>
  <c r="Q98" i="12"/>
  <c r="Q99" i="12" s="1"/>
  <c r="P98" i="12"/>
  <c r="P99" i="12" s="1"/>
  <c r="O98" i="12"/>
  <c r="O99" i="12" s="1"/>
  <c r="N98" i="12"/>
  <c r="N99" i="12" s="1"/>
  <c r="M98" i="12"/>
  <c r="L98" i="12"/>
  <c r="L99" i="12" s="1"/>
  <c r="K98" i="12"/>
  <c r="K99" i="12" s="1"/>
  <c r="E98" i="12"/>
  <c r="X99" i="12" s="1"/>
  <c r="AD49" i="12"/>
  <c r="AC49" i="12"/>
  <c r="AC50" i="12" s="1"/>
  <c r="AB49" i="12"/>
  <c r="AB50" i="12" s="1"/>
  <c r="AA49" i="12"/>
  <c r="AA50" i="12" s="1"/>
  <c r="Z49" i="12"/>
  <c r="Z50" i="12" s="1"/>
  <c r="Y49" i="12"/>
  <c r="X49" i="12"/>
  <c r="X50" i="12" s="1"/>
  <c r="W49" i="12"/>
  <c r="W50" i="12" s="1"/>
  <c r="V49" i="12"/>
  <c r="U49" i="12"/>
  <c r="U50" i="12" s="1"/>
  <c r="T49" i="12"/>
  <c r="T50" i="12" s="1"/>
  <c r="S49" i="12"/>
  <c r="S50" i="12" s="1"/>
  <c r="R49" i="12"/>
  <c r="R50" i="12" s="1"/>
  <c r="Q49" i="12"/>
  <c r="P49" i="12"/>
  <c r="P50" i="12" s="1"/>
  <c r="O49" i="12"/>
  <c r="O50" i="12" s="1"/>
  <c r="N49" i="12"/>
  <c r="M49" i="12"/>
  <c r="M50" i="12" s="1"/>
  <c r="L49" i="12"/>
  <c r="L50" i="12" s="1"/>
  <c r="K49" i="12"/>
  <c r="K50" i="12" s="1"/>
  <c r="E49" i="12"/>
  <c r="AD50" i="12" s="1"/>
  <c r="F4" i="11"/>
  <c r="F5" i="11"/>
  <c r="F6" i="11"/>
  <c r="F7" i="11"/>
  <c r="F3" i="11"/>
  <c r="F8" i="11" l="1"/>
  <c r="Y50" i="12"/>
  <c r="V50" i="12"/>
  <c r="Q50" i="12"/>
  <c r="N50" i="12"/>
  <c r="G30" i="3" l="1"/>
  <c r="G25" i="3"/>
  <c r="G24" i="3"/>
  <c r="G52" i="3"/>
  <c r="G29" i="3"/>
  <c r="G28" i="3"/>
  <c r="G27" i="3"/>
  <c r="G26" i="3"/>
  <c r="I6" i="3"/>
  <c r="J6" i="3" s="1"/>
  <c r="G5" i="3"/>
  <c r="G9" i="3"/>
  <c r="G7" i="3"/>
  <c r="G16" i="3"/>
  <c r="G15" i="3"/>
  <c r="G14" i="3"/>
  <c r="G13" i="3"/>
  <c r="G6" i="3"/>
  <c r="L7" i="10"/>
  <c r="K7" i="10"/>
  <c r="J7" i="10"/>
  <c r="I7" i="10"/>
  <c r="E6" i="10"/>
  <c r="E7" i="10" s="1"/>
  <c r="G54" i="3" l="1"/>
  <c r="G41" i="3"/>
  <c r="H41" i="3" s="1"/>
  <c r="G10" i="3"/>
  <c r="G8" i="3"/>
  <c r="G55" i="3" l="1"/>
  <c r="G17" i="3"/>
</calcChain>
</file>

<file path=xl/sharedStrings.xml><?xml version="1.0" encoding="utf-8"?>
<sst xmlns="http://schemas.openxmlformats.org/spreadsheetml/2006/main" count="1404" uniqueCount="502">
  <si>
    <t>ประมาณการรับคณะทำงานธนาคารไทยพาณิชย์ ระหว่างวันที่ 8-10 ตุลาคม 2561</t>
  </si>
  <si>
    <t>ลำดับ</t>
  </si>
  <si>
    <t>รายการ</t>
  </si>
  <si>
    <t>หน่วย</t>
  </si>
  <si>
    <t>จำนวน/คน/ คืน</t>
  </si>
  <si>
    <t>จำนวน/มื้อ/ห้อง</t>
  </si>
  <si>
    <t>จำนวนเงิน/มื้อ/ห้อง</t>
  </si>
  <si>
    <t>รวมเป็นเงิน</t>
  </si>
  <si>
    <t>หมายเหตุ</t>
  </si>
  <si>
    <t>บาท</t>
  </si>
  <si>
    <t>ห้อง</t>
  </si>
  <si>
    <t>20 คน</t>
  </si>
  <si>
    <t xml:space="preserve">อุปกรณ์ชุดปฐมพยาบาล </t>
  </si>
  <si>
    <t>เงินสำรอง</t>
  </si>
  <si>
    <t>รวม</t>
  </si>
  <si>
    <t>เพศ</t>
  </si>
  <si>
    <t>ชาย</t>
  </si>
  <si>
    <t>หญิง</t>
  </si>
  <si>
    <t>ทีมงาน</t>
  </si>
  <si>
    <t>พขร.</t>
  </si>
  <si>
    <t>เสริมเตียง</t>
  </si>
  <si>
    <t>มื้อเช้า</t>
  </si>
  <si>
    <t>อาหารว่าง</t>
  </si>
  <si>
    <t>ข้าวสวยโถ</t>
  </si>
  <si>
    <t>มื้อกลางวัน
เวลา 12.00-13.00 น. ณ ครัวตำหนัก</t>
  </si>
  <si>
    <t>มื้อเย็น
เวลา 18.00 น. ณ ร้านถิงถิง</t>
  </si>
  <si>
    <t>70 คน</t>
  </si>
  <si>
    <t xml:space="preserve">วันอังคาร ที่ 9 ตุลาคม 2561 </t>
  </si>
  <si>
    <t>วันพุธ ที่ 10 ตุลาคม 2561</t>
  </si>
  <si>
    <t>ภูแสงตะวัน</t>
  </si>
  <si>
    <t>มื้อเช้า
เวลา 06.00-07.00 น.</t>
  </si>
  <si>
    <t xml:space="preserve">อาหารว่างบ่าย
เวลา 14.30 - 15.00 น.
</t>
  </si>
  <si>
    <t xml:space="preserve">อาหารว่างเช้า
เวลา 10.00-10.30 น.
</t>
  </si>
  <si>
    <t>เมนูอาหารสำหรับคณะทำงานธนาคารไทยพาณิชย์</t>
  </si>
  <si>
    <t>วันที่ 8-10 ตุลาคม 2561</t>
  </si>
  <si>
    <t>ไก่ดำตุ๋นยาจีน</t>
  </si>
  <si>
    <t>เกาหยก</t>
  </si>
  <si>
    <t>ผัดยอดมะระหวาน</t>
  </si>
  <si>
    <t>หมูสามชั้นนึ่งผักกาดดอง</t>
  </si>
  <si>
    <t>ต้มจืดเต้าหู้ไข่ยัดไส้</t>
  </si>
  <si>
    <t>ผัดผักกาดดองหมู</t>
  </si>
  <si>
    <t>แกงจืดฟองเต้าหู้เจ</t>
  </si>
  <si>
    <t>ซุปแซ่บ</t>
  </si>
  <si>
    <t>หมูน้ำค้างยูนนานทอด</t>
  </si>
  <si>
    <t>ผัดผักรวมมิตรเจ</t>
  </si>
  <si>
    <t>ต้มจืดหน่อไม้จีนตุ๋นเห็ดหอมเจ</t>
  </si>
  <si>
    <t>กะหล่ำปลีผัดน้ำมันเจ</t>
  </si>
  <si>
    <t>แกงจืดผักกาดดองเจ</t>
  </si>
  <si>
    <t>ยำเห็ดเข็มทองเจ</t>
  </si>
  <si>
    <t>เต้าหู้ทรงเครื่องเจ</t>
  </si>
  <si>
    <t>ผัดถั่วฝักยาวเจ</t>
  </si>
  <si>
    <t>ปลาทอดทรงเครื่อง</t>
  </si>
  <si>
    <t>รับประทานอาหารเช้าที่รีสอร์ท</t>
  </si>
  <si>
    <t>รับประทานอาหารเช้า ที่รีสอร์ท</t>
  </si>
  <si>
    <t>มื้อเย็น
เวลา 18.00 น. ณ</t>
  </si>
  <si>
    <t>ปลานึ่งทรงเครื่องยูนนาน</t>
  </si>
  <si>
    <t>ยำเม็ดมะม่วงหิมพานต์</t>
  </si>
  <si>
    <t>ไส้กรอกยูนนานทอด</t>
  </si>
  <si>
    <t>ผัดตับหมู</t>
  </si>
  <si>
    <t>ผัดคะน้าหมูกรอบ</t>
  </si>
  <si>
    <t>หมูยูนนานผัดถั่วลันเตา</t>
  </si>
  <si>
    <t>ยำรวมมิตร</t>
  </si>
  <si>
    <t>ยำฮั่วน่ำฉ่าย</t>
  </si>
  <si>
    <t>ผัดเห็ดหอม</t>
  </si>
  <si>
    <t>โต๊ะจีน จำนวน 3 โต๊ะ อาหาร 6 อย่าง จำนวน 8 คน/ต่อ ราคา 1,600 บาท</t>
  </si>
  <si>
    <t>วันที่</t>
  </si>
  <si>
    <t>เวลา</t>
  </si>
  <si>
    <t>กำหนดการ</t>
  </si>
  <si>
    <t>09.00 น.</t>
  </si>
  <si>
    <t>คณะ SCB เดินทางถึงสนามบินแม่ฟ้าหลวง (จังหวัดเชียงราย)</t>
  </si>
  <si>
    <t>- ผู้เข้าร่วมกิจกรรม 43 คน</t>
  </si>
  <si>
    <t>12.00 น.</t>
  </si>
  <si>
    <t>รับประทานอาหารกลางวัน ที่ร้านอาหารถิงถิง ต.เทอดไทย</t>
  </si>
  <si>
    <t>- เจ้าหน้าที่ MFL (ล่าม) 5 คน ประจำกลุ่ม 4 คน + หลัก 1 คน</t>
  </si>
  <si>
    <t>12.30 – 13.30 น.</t>
  </si>
  <si>
    <t>ประชุมเจ้าหน้าที่ MFL (ล่าม) รวมทั้ง 3 วัน+นัดแนะกิจกรรม ที่วัดเมืองสอง</t>
  </si>
  <si>
    <t>13.30 - 15.30 น.</t>
  </si>
  <si>
    <t>อบรมกิจกรรมรู้จักใช้เข้าใจเงิน กับธนาคารไทยพาณิชย์</t>
  </si>
  <si>
    <t>- ทีม MFL เตรียมโปรเจคเตอร์ + เครื่องเสียง</t>
  </si>
  <si>
    <t>15.30 - 16.30 น.</t>
  </si>
  <si>
    <t xml:space="preserve">รับประทานอาหารว่าง + พูดคุยกับผู้รับประโยชน์จากฝาย </t>
  </si>
  <si>
    <t>สายเสียงต่อ Note Book</t>
  </si>
  <si>
    <t>17.00 น.</t>
  </si>
  <si>
    <t xml:space="preserve">คณะเดินทางกลับที่พัก + Check In </t>
  </si>
  <si>
    <t>18.00 น.</t>
  </si>
  <si>
    <t>รับประทานอาหารเย็น ร้านถิงถิง</t>
  </si>
  <si>
    <t>07.00 น.</t>
  </si>
  <si>
    <t xml:space="preserve">รับประทานอาหารเช้า </t>
  </si>
  <si>
    <t>07.30 น.</t>
  </si>
  <si>
    <t>คณะ SCB/MFL ออกจากที่พัก</t>
  </si>
  <si>
    <t>08.00 น.</t>
  </si>
  <si>
    <t>คณะ SCB/MFL ถึง สนง.ปูนะ</t>
  </si>
  <si>
    <t>- ผู้เข้าร่วมกิจกรรม 47 คน</t>
  </si>
  <si>
    <t>09.00 - 12.00 น.</t>
  </si>
  <si>
    <t xml:space="preserve">12.00 น. </t>
  </si>
  <si>
    <t xml:space="preserve">รับประทานอาหารกลางวันที่ สนง.ชาน้ำมันปูนะ </t>
  </si>
  <si>
    <t>13.00 - 14.00 น.</t>
  </si>
  <si>
    <t>พูดคุยกับผู้รับประโยชน์จากฝาย</t>
  </si>
  <si>
    <t>14.00 น.</t>
  </si>
  <si>
    <t>คณะเดินทางกลับที่พัก</t>
  </si>
  <si>
    <t xml:space="preserve"> </t>
  </si>
  <si>
    <t>คณะ SCB/MFL ออกจากที่พัก + Check Out</t>
  </si>
  <si>
    <t>คณะ SCB/MFL ถึงหมู่บ้านห้วยอื้น หอประชุมบ้านห้วยอื้น</t>
  </si>
  <si>
    <t>รับประทานอาหารกลางวันที่ หมู่บ้านห้วยอื้น (ข้าวกล่องสั่งร้านเทอดไทย)</t>
  </si>
  <si>
    <t>คณะ SCB เดินทางไปสนามบินแม่ฟ้าหลวง (จังหวัดเชียงราย)</t>
  </si>
  <si>
    <t>17.30 น.</t>
  </si>
  <si>
    <t>คณะถึงสนามบินแม่ฟ้าหลวง (จังหวัดเชียงราย)</t>
  </si>
  <si>
    <t>ประเภทห้อง</t>
  </si>
  <si>
    <t>หมายเลขห้องพัก</t>
  </si>
  <si>
    <t>ชื่อ - สกุล</t>
  </si>
  <si>
    <t> 13</t>
  </si>
  <si>
    <t>1.คุณสมรรถ อินทรกำธรชัย</t>
  </si>
  <si>
    <t>SCB</t>
  </si>
  <si>
    <t>สำรองเผื่อ-รอยืนยันการเดินทาง</t>
  </si>
  <si>
    <t> 14</t>
  </si>
  <si>
    <t>2.คุณศรินทิพย์ จันทร์สวัสดิ์</t>
  </si>
  <si>
    <t> 27</t>
  </si>
  <si>
    <t>3.คุณพิเชษฐ์ บุญพิโท</t>
  </si>
  <si>
    <t> 28</t>
  </si>
  <si>
    <t>4.นางสาวอาหมี่จ้า มาเยอ</t>
  </si>
  <si>
    <t>MFL</t>
  </si>
  <si>
    <t> 01</t>
  </si>
  <si>
    <t>1.คุณอรุณศรี ฉันทพิชญานันท์</t>
  </si>
  <si>
    <t>2.*คุณจันทนา จงพัฒน์</t>
  </si>
  <si>
    <t>*อาหารเจ</t>
  </si>
  <si>
    <t>1.*คุณภูกิจ  เจริญกุล</t>
  </si>
  <si>
    <t>2.คุณปิตินันท์ สุพรรณ์</t>
  </si>
  <si>
    <t>1. คุณ ART</t>
  </si>
  <si>
    <t>2.ทีมงาน 1 คน</t>
  </si>
  <si>
    <t>2.คุณพงษ์นิรันดร์ บำรุงราษฎร์</t>
  </si>
  <si>
    <t> 07</t>
  </si>
  <si>
    <t>1.คุณจตุพงค์  อภิพรไพศาล</t>
  </si>
  <si>
    <t>3.คุณรัฏฐชัย หัวนา</t>
  </si>
  <si>
    <t> 08</t>
  </si>
  <si>
    <t>พขร. 2 คน</t>
  </si>
  <si>
    <t>XX</t>
  </si>
  <si>
    <t>1. คุณถนอม ใจการ</t>
  </si>
  <si>
    <t>2.คุณพิทักษ์ ไชยลังกา</t>
  </si>
  <si>
    <t>คันที่ 1 ฟอร์จูนเนอร์ ทะเบียน</t>
  </si>
  <si>
    <t>ชื่อพขร.นาย                 เบอร์โทร</t>
  </si>
  <si>
    <t>คุณสมรรถ อินทรกำธรชัย</t>
  </si>
  <si>
    <t>คุณศรินทิพย์ จันทร์สวัสดิ์</t>
  </si>
  <si>
    <t>คุณพิเชษฐ์ บุญพิโท</t>
  </si>
  <si>
    <t>คันที่ 2 ฟอร์จูนเนอร์ ทะเบียน</t>
  </si>
  <si>
    <t>ชื่อพขร.นาย                เบอร์โทร</t>
  </si>
  <si>
    <t>คุณอรุณศรี ฉันทพิชญานันท์</t>
  </si>
  <si>
    <t>คุณจันทนา จงพัฒน์</t>
  </si>
  <si>
    <t>คุณภูกิจ  เจริญกุล</t>
  </si>
  <si>
    <t>คันที่ 3 ฟอร์จูนเนอร์ ทะเบียน</t>
  </si>
  <si>
    <t>คุณปิตินันท์ สุพรรณ์</t>
  </si>
  <si>
    <t xml:space="preserve">คุณ ART </t>
  </si>
  <si>
    <t>ทีมงาน+1</t>
  </si>
  <si>
    <t>คันที่ 4 กระบะ 4W ทะเบียน</t>
  </si>
  <si>
    <t>นายพงษ์นิรันดร์ บำรุงราฎร์</t>
  </si>
  <si>
    <t>นายรัฏฐชัย  หัวนา</t>
  </si>
  <si>
    <t>คันที่ 5 กระบะ 4W ทะเบียน 1965</t>
  </si>
  <si>
    <t>นายถนอม  ใจการ</t>
  </si>
  <si>
    <t>นายพิทักษ์ ไชยลังกา</t>
  </si>
  <si>
    <t>นายจตุพงค์ อภิพรไพศาล</t>
  </si>
  <si>
    <t>นางสาวอาหมี่จ้า มาเยอ</t>
  </si>
  <si>
    <t>ผังที่นังรถยนต์ คณะ SCB วันที่ 8-10 ตุลาคม 2561</t>
  </si>
  <si>
    <t>ล่ามวันที่  10 ต.ค. 61</t>
  </si>
  <si>
    <t>ผู้นำชุมชน</t>
  </si>
  <si>
    <t>คุณภูมิภัทร์</t>
  </si>
  <si>
    <t>คุณหล่อทา</t>
  </si>
  <si>
    <t>คุณพรนุภาพ</t>
  </si>
  <si>
    <t>ล่ามวันที่  9 ต.ค. 61</t>
  </si>
  <si>
    <t xml:space="preserve">คุณสุชาติ </t>
  </si>
  <si>
    <t>คุณยุทธ์ศักดิ์</t>
  </si>
  <si>
    <t xml:space="preserve">คูณธีรภัทร์ </t>
  </si>
  <si>
    <t>ล่ามวันที่ 9 ต.ค.</t>
  </si>
  <si>
    <t>ชาน้ำมัน ปางมะหัน</t>
  </si>
  <si>
    <t>คุณเยรมิ เจริญจันทมณี</t>
  </si>
  <si>
    <t>ล่ามวันที่ 8 ต.ค. 65</t>
  </si>
  <si>
    <t>คุณจั่ง นายเฮียง</t>
  </si>
  <si>
    <t>ล่ามวันที่ 8 ต.ค. 64</t>
  </si>
  <si>
    <t>คุณจะลอ  แซ่ถัง</t>
  </si>
  <si>
    <t>ล่ามวันที่ 8 ต.ค. 63</t>
  </si>
  <si>
    <t>คุณแสงสมบูรณ์</t>
  </si>
  <si>
    <t>ล่ามวันที่ 8 ต.ค. 62</t>
  </si>
  <si>
    <t>คุณแสงนามอ้าย</t>
  </si>
  <si>
    <t>ล่ามวันที่ 8 ต.ค. 61</t>
  </si>
  <si>
    <t>คุณวันเสาร์ คำ</t>
  </si>
  <si>
    <t>คุณอาและ อ่วยเยอ</t>
  </si>
  <si>
    <t xml:space="preserve">คุณสิงห์คำ </t>
  </si>
  <si>
    <t>คุณรัฏฐชัย หัวนา</t>
  </si>
  <si>
    <t>คุณจตุพงค์  อภิพรไพศาล</t>
  </si>
  <si>
    <t>คุณพงษ์นิรันดร์ บำรุงราษฎร์</t>
  </si>
  <si>
    <t>คุณถนอม ใจการ</t>
  </si>
  <si>
    <t>ทีมงาน 1 คน</t>
  </si>
  <si>
    <t>ตารางแสดงระยะทางและเวลาในการเดินทาง
จากที่พักไปยังจุดประชุม</t>
  </si>
  <si>
    <t>คณะธนาคารไทยพาณิชย์ จำกัด (มหาชน)</t>
  </si>
  <si>
    <t>ระหว่างวันที่ 8 - 10 ตุลาคม 2561</t>
  </si>
  <si>
    <t>ที่พัก</t>
  </si>
  <si>
    <t>วันที่ 8 วัดเมืองสอง</t>
  </si>
  <si>
    <t>วันที่ 9 สำนักงานโครงการชาน้ำมัน ปูนะ</t>
  </si>
  <si>
    <t>วันที่ 10 หอประชุมห้วยอื้น</t>
  </si>
  <si>
    <t>สนามบินแม่ฟ้าหลวง</t>
  </si>
  <si>
    <t>ระยะ กม.</t>
  </si>
  <si>
    <t>ภูแสงตะวันรีสอร์ท</t>
  </si>
  <si>
    <t xml:space="preserve">5 กม. </t>
  </si>
  <si>
    <t xml:space="preserve"> 12 นาที</t>
  </si>
  <si>
    <t>14 กม.</t>
  </si>
  <si>
    <t>30 นาที</t>
  </si>
  <si>
    <t xml:space="preserve">3.5 กม. </t>
  </si>
  <si>
    <t xml:space="preserve"> 7 นาที</t>
  </si>
  <si>
    <t>62 กม. /  1 ชม. 30 นาที</t>
  </si>
  <si>
    <t>ดอยตุงลอร์ด</t>
  </si>
  <si>
    <t xml:space="preserve">36.5 กม. </t>
  </si>
  <si>
    <t xml:space="preserve"> 1 ชม.11 นาที</t>
  </si>
  <si>
    <t>32 กม.
45.5 กม.</t>
  </si>
  <si>
    <t xml:space="preserve"> 1 ชม.15 นาที*
1 ชม. 40 นาที**</t>
  </si>
  <si>
    <t xml:space="preserve">35 กม. </t>
  </si>
  <si>
    <t xml:space="preserve"> 1 ชม.8 นาที</t>
  </si>
  <si>
    <t>50 กม. /  1 ชม.</t>
  </si>
  <si>
    <t>*ใช้เส้นทางบ้านป่าซางสูง
**ใช้เส้นทางเทอดไทย</t>
  </si>
  <si>
    <t>ตารางจัดอบรมผู้ได้รับผลประโยชน์จาก โครงการระบบน้ำเพื่อการเกษตรและคุณภาพชีวิตของคนในเขตตำบลเทอดไทย โดย ธนาคารไทยพาณิชย์</t>
  </si>
  <si>
    <t>ลำดับที่</t>
  </si>
  <si>
    <t>ว.ด.ป</t>
  </si>
  <si>
    <t>สถานที่จัดกิจกรรม</t>
  </si>
  <si>
    <t>ผู้เข้าร่วม</t>
  </si>
  <si>
    <t>หมู่บ้านเข้าร่วม</t>
  </si>
  <si>
    <t>ชนเผ่า</t>
  </si>
  <si>
    <t>ระดับการใช้ภาษาไทย (%)</t>
  </si>
  <si>
    <t>ฟัง</t>
  </si>
  <si>
    <t>พูด</t>
  </si>
  <si>
    <t>อ่าน</t>
  </si>
  <si>
    <t>เขียน</t>
  </si>
  <si>
    <t>8 ต.ค.61</t>
  </si>
  <si>
    <t>13.00 - 16.00 น.</t>
  </si>
  <si>
    <t>วัดเมืองสอง</t>
  </si>
  <si>
    <t>เมืองสอง</t>
  </si>
  <si>
    <t>ไทยใหญ่</t>
  </si>
  <si>
    <t>9 ต.ค.61</t>
  </si>
  <si>
    <t>10.00 - 15.00 น.</t>
  </si>
  <si>
    <t>สนง.ปูนะ</t>
  </si>
  <si>
    <t>ปูนะ</t>
  </si>
  <si>
    <t>ลาหู่</t>
  </si>
  <si>
    <t>10 ต.ค.61</t>
  </si>
  <si>
    <t>09.00 - 14.00 น.</t>
  </si>
  <si>
    <t>หอประชุมบ้านห้วยอื้น</t>
  </si>
  <si>
    <t>ผาจี/ อากู่อาไฮ้/ จะทอ/ ปางมะหัน/ ห้วยอื้น/ม้งแปดหลัง</t>
  </si>
  <si>
    <t>อาข่า/ลาหู่/ม้ง</t>
  </si>
  <si>
    <t>โครงการชาน้ำมัน ปูนะ</t>
  </si>
  <si>
    <t>โครงการชาน้ำมัน ปางมะหัน</t>
  </si>
  <si>
    <t>รายชื่อคณธ SCB MFL โครงการชาน้ำมันและผู้นำชุมชน
ในการจัดกิจกรรม รู้จักใช้ เข้าใจการเงิน กับ ไทยพาณิชย์ วันที่ 8-10 ตุลาคม 2561</t>
  </si>
  <si>
    <t>ประสานชาวบ้านเข้าร่วม</t>
  </si>
  <si>
    <t>อาหารกลางวัน SCB/MFLและชาวบ้าน</t>
  </si>
  <si>
    <t>ค่าห้องพักคณะ SCB/MFL ต.เทอดไทย</t>
  </si>
  <si>
    <t>ค่ายานพาหนะ</t>
  </si>
  <si>
    <t>คัน</t>
  </si>
  <si>
    <t>น้ำดื่มขวด 600 ml</t>
  </si>
  <si>
    <t>น้ำดื่ม 20 ลิตร</t>
  </si>
  <si>
    <t>ขวด</t>
  </si>
  <si>
    <t>ถัง</t>
  </si>
  <si>
    <t xml:space="preserve">ค่าอาหารคณะ SCB /MFL </t>
  </si>
  <si>
    <t>80 คน</t>
  </si>
  <si>
    <t>ข้าวกล่อง ร้านเทอดไทย</t>
  </si>
  <si>
    <t>สนง.ปูนะรับทำ</t>
  </si>
  <si>
    <t>มื้อกลางวัน ร้านถิงถิง</t>
  </si>
  <si>
    <t>เบรก</t>
  </si>
  <si>
    <t>อาหารเจ SCB</t>
  </si>
  <si>
    <t>ค่าอาหารคณะ SCB /MFL มื้อเช้าที่รีสอร์ท</t>
  </si>
  <si>
    <t>เบรก เช้า-บ่าย</t>
  </si>
  <si>
    <t>รวมทั้งหมด</t>
  </si>
  <si>
    <t>กล่อง</t>
  </si>
  <si>
    <t>กระปุก</t>
  </si>
  <si>
    <t>กระดาษทิชชู่</t>
  </si>
  <si>
    <t>ผ้าเย็น</t>
  </si>
  <si>
    <t>ผืน</t>
  </si>
  <si>
    <t>ผาจี</t>
  </si>
  <si>
    <t>อากู่-อาไฮ้</t>
  </si>
  <si>
    <t>จะทอ</t>
  </si>
  <si>
    <t>ปางมะหัน</t>
  </si>
  <si>
    <t>ม้ง 8</t>
  </si>
  <si>
    <t>หมู่บ้าน</t>
  </si>
  <si>
    <t>จำนวนรถ</t>
  </si>
  <si>
    <t>ราคา</t>
  </si>
  <si>
    <t>รวมบาท</t>
  </si>
  <si>
    <t>รายชื่อหมู่บ้านที่จำเป็นต้องสนับบสนุนค่าเดินทาง ในการทำกิจกรรม 
รู้จักรใช้ เข้าใจเงิน กับไทยพาณิชย์ วันที่ 10 ตุลาคม 2561 สถานที่บ้านห้วยอื้น</t>
  </si>
  <si>
    <t>ยอดชาวบ้าน
(คน)</t>
  </si>
  <si>
    <t>ต้องสำรองเงินในการเตรียมการ</t>
  </si>
  <si>
    <t>เบิกจาก MFL</t>
  </si>
  <si>
    <t>ตารางข้อมูลผู้รับผลประโยชน์จาก โครงการระบบน้ำเพื่อการเกษตรและคุณภาพชีวิต ในเขตตำบลเทอดไทย</t>
  </si>
  <si>
    <t>ชื่อหมู่บ้าน</t>
  </si>
  <si>
    <t>ชื่อฝาย (แก่ฝาย)</t>
  </si>
  <si>
    <t>ผู้รับผลประโยชน์ร่วม</t>
  </si>
  <si>
    <t>สมาชิกในครัวเรือน (ราย)</t>
  </si>
  <si>
    <t>พื้นที่ (ไร่)</t>
  </si>
  <si>
    <t>อยู่ภายในหมู่บ้านไหม</t>
  </si>
  <si>
    <t>พูดภาษาไทย</t>
  </si>
  <si>
    <t>อ่านภาษาไทย</t>
  </si>
  <si>
    <t>เขียนภาษาไทย</t>
  </si>
  <si>
    <t>ฟังภาษาไทย</t>
  </si>
  <si>
    <t>อยู่</t>
  </si>
  <si>
    <t>ไม่อยู่</t>
  </si>
  <si>
    <t>มากที่สุด</t>
  </si>
  <si>
    <t>มาก</t>
  </si>
  <si>
    <t>ปลานกลาง</t>
  </si>
  <si>
    <t>น้อย</t>
  </si>
  <si>
    <t>ไม่ได้เลย</t>
  </si>
  <si>
    <t>เทอดไทย1 (เมืองสอง)</t>
  </si>
  <si>
    <t>ผู้ใหญ่บ้านเมืองสอง</t>
  </si>
  <si>
    <t>นางมิ่ง ลงยี่</t>
  </si>
  <si>
    <t>/</t>
  </si>
  <si>
    <t>นายซอ สุวรรณ</t>
  </si>
  <si>
    <t>นายอินต๊ะ ธรรมใส</t>
  </si>
  <si>
    <t>นางติ๊บ มโนจักร์</t>
  </si>
  <si>
    <t>นายยันนะ ใจวรรณ์</t>
  </si>
  <si>
    <t>นายต๊ะ คำมาต</t>
  </si>
  <si>
    <t>นางคำน้อย อินต๊ะวงค์</t>
  </si>
  <si>
    <t>นายหน่าหลั่ง ลุงเฮิง</t>
  </si>
  <si>
    <t>นายคำ เจนคำ</t>
  </si>
  <si>
    <t>นายกอ ลายเฮือง</t>
  </si>
  <si>
    <t>นายอาลอ แซ่ถั่ง</t>
  </si>
  <si>
    <t>นายหวาหลี่ ลุงติ</t>
  </si>
  <si>
    <t>นายสู้ หนันติ</t>
  </si>
  <si>
    <t>นางสาวคำลู่ อินแสง</t>
  </si>
  <si>
    <t>นายแสง วิริ</t>
  </si>
  <si>
    <t>นายอุ๊ คำยอน</t>
  </si>
  <si>
    <t>นายจันทโละ นันตา</t>
  </si>
  <si>
    <t>เสียชีวิต</t>
  </si>
  <si>
    <t>นางพงษ์ ปัญญา</t>
  </si>
  <si>
    <t>นายยี่ติ้ม พรมมา</t>
  </si>
  <si>
    <t>นางเอ้ย ศรีคำ</t>
  </si>
  <si>
    <t>นายจายน้อย มุ้งหลง</t>
  </si>
  <si>
    <t>นายส่วย เสาคำ</t>
  </si>
  <si>
    <t>นายว่างยี่จุง แซวปาง</t>
  </si>
  <si>
    <t>นางปอย ไชยยา</t>
  </si>
  <si>
    <t>นายวัน เสาคำ</t>
  </si>
  <si>
    <t>นายหล้าออง ลายเอือง</t>
  </si>
  <si>
    <t>นายทูลหลู่ หนั่นต๊ะ</t>
  </si>
  <si>
    <t>นางนันไจ นามหน่อ</t>
  </si>
  <si>
    <t>นายหล้า กาบแก้ว</t>
  </si>
  <si>
    <t>นางตาล แม่อ๋าม</t>
  </si>
  <si>
    <t>นางแสงตาล ลายจื่น</t>
  </si>
  <si>
    <t>นายบินญา ศรีนวล</t>
  </si>
  <si>
    <t>นางซ้อน นามปิ่น</t>
  </si>
  <si>
    <t>นางวันดี ศรีนวล</t>
  </si>
  <si>
    <t>นายสม เงินยวง</t>
  </si>
  <si>
    <t>นางแทง มีอ่อ</t>
  </si>
  <si>
    <t>นายมุง แสงยอด</t>
  </si>
  <si>
    <t xml:space="preserve">นางแสงส่วย เงินยวง </t>
  </si>
  <si>
    <t>นางเตียม นามยี่</t>
  </si>
  <si>
    <t>นางผอง เงินยง</t>
  </si>
  <si>
    <t>นายตอนะ คำตาล</t>
  </si>
  <si>
    <t>นางหมาย ใสจิง</t>
  </si>
  <si>
    <t>นางหลู่ ลายใส</t>
  </si>
  <si>
    <t>นายกิ่งจะนะ ชอยะ</t>
  </si>
  <si>
    <t>นายจะลอ แซ่ถ่าง (1)</t>
  </si>
  <si>
    <t>นายยุทธศักดิ์ จะลอ</t>
  </si>
  <si>
    <t>นายจะก่อ มอเด่อ</t>
  </si>
  <si>
    <t>ยีเด</t>
  </si>
  <si>
    <t>นางนาจู จะจู</t>
  </si>
  <si>
    <t>นายจะหวะ ลาหู่นะ</t>
  </si>
  <si>
    <t>นายจะอื่อ ลาหู่</t>
  </si>
  <si>
    <t>นายจะคือ นะยอ</t>
  </si>
  <si>
    <t>พญาคา</t>
  </si>
  <si>
    <t>นายจะบุ้ง ปาริ</t>
  </si>
  <si>
    <t>นายลิซา จะปา</t>
  </si>
  <si>
    <t>นายจะเกร๋ ตาบู</t>
  </si>
  <si>
    <t>นายเซจ๋า เติงของ</t>
  </si>
  <si>
    <t>นายจะจู จะปา</t>
  </si>
  <si>
    <t>นายวุฒิชัย ลาหู่นะ</t>
  </si>
  <si>
    <t>นายจะหลง จะนู</t>
  </si>
  <si>
    <t>นายฟิลิ จะตี</t>
  </si>
  <si>
    <t>นายจะซอ จะทอ</t>
  </si>
  <si>
    <t>นางนาแส จะมือ</t>
  </si>
  <si>
    <t>นายจะหวะ จะป่า</t>
  </si>
  <si>
    <t>นายจะมูติ แสนคำ</t>
  </si>
  <si>
    <t>นางนนามีอุย เติงชอง</t>
  </si>
  <si>
    <t>นายพึหล่า ลาหู่นะ</t>
  </si>
  <si>
    <t>นายสายชล นะยอ</t>
  </si>
  <si>
    <t>นางสาวสุนิษา เติงของ</t>
  </si>
  <si>
    <t>นายอาทิพล ตานช</t>
  </si>
  <si>
    <t>นายหล่อดา เชอมือภู่</t>
  </si>
  <si>
    <t>นางสาวอมรรัตน์ เลาะเอ๋อ</t>
  </si>
  <si>
    <t>นายอาเบียะ คาล่า</t>
  </si>
  <si>
    <t>นายจะปอ เติงของ</t>
  </si>
  <si>
    <t>นายจะพะ เติงของ</t>
  </si>
  <si>
    <t>นายจะก่อ ลาหู่นะ</t>
  </si>
  <si>
    <t>นายจะสอ ลาหู่นะ</t>
  </si>
  <si>
    <t>นางซือโป จะหวะ</t>
  </si>
  <si>
    <t>นายจะนุ้ม จะปา</t>
  </si>
  <si>
    <t>นายจะมู แซ่ลี</t>
  </si>
  <si>
    <t>นายจะมู ลาหู่นะ</t>
  </si>
  <si>
    <t>นายอาซือ อายิกุ</t>
  </si>
  <si>
    <t>นายจะพือ จะหวะ</t>
  </si>
  <si>
    <t>นางนามู ลาหู่นะ</t>
  </si>
  <si>
    <t>นายลอสือ ลาหู่นะ</t>
  </si>
  <si>
    <t>นายอาแหม หมื่อและ</t>
  </si>
  <si>
    <t xml:space="preserve">นายลีซือ จะวะ </t>
  </si>
  <si>
    <t>นายจะทะบู จะตู</t>
  </si>
  <si>
    <t>นายจะลือ จะส่อ</t>
  </si>
  <si>
    <t>นายจะบู แสนใหม่</t>
  </si>
  <si>
    <t>นายสมชาย เติงของ</t>
  </si>
  <si>
    <t>นายจะเหมาะ รัตนมนทิรา</t>
  </si>
  <si>
    <t>นายจะอือ  เจริญจันทรมณี</t>
  </si>
  <si>
    <t>นางนาทอ จะฟู</t>
  </si>
  <si>
    <t>บูซอ</t>
  </si>
  <si>
    <t>นายจะอือ เจริญจันทมณี</t>
  </si>
  <si>
    <t>ม้งแปดหลัง</t>
  </si>
  <si>
    <t>นายธนชิต แซ่ว่าง</t>
  </si>
  <si>
    <t>นางอาบะ หมื่อแหล่</t>
  </si>
  <si>
    <t>นางสาวหนั่นชี แซ่ย้า</t>
  </si>
  <si>
    <t>นางสาวชัญญาณิกา อามอ</t>
  </si>
  <si>
    <t>นายอาเชอะ แลเชอกู่</t>
  </si>
  <si>
    <t>นายภัทราวุฒิ รัตนอัฐภิญญา</t>
  </si>
  <si>
    <t>ส.อ.บ.ต.</t>
  </si>
  <si>
    <t>นางอาหมี่ หมื่อแหล่</t>
  </si>
  <si>
    <t>นางเกี้ย แซ่ว่าง</t>
  </si>
  <si>
    <t>นายฟ้า แซ่ว่าง</t>
  </si>
  <si>
    <t>นายว้ะ แซ่เล้า</t>
  </si>
  <si>
    <t>นายสุ แซ่ว่าง</t>
  </si>
  <si>
    <t>นายเก๊า แซ่ว่าง</t>
  </si>
  <si>
    <t>นายจะคอ จจะลา</t>
  </si>
  <si>
    <t>นางมีเชอ อ่วยยือ</t>
  </si>
  <si>
    <t>นายบ๋อสี แซ่ว่าง</t>
  </si>
  <si>
    <t>นางเจียะ แซ่ว่าง</t>
  </si>
  <si>
    <t>นายอาโอย อาซ้องกู๋</t>
  </si>
  <si>
    <t>นางเซี๊ยะ แซ่ว่าง</t>
  </si>
  <si>
    <t>ผช.ผญบ.</t>
  </si>
  <si>
    <t>นายปอ แซ่วาง</t>
  </si>
  <si>
    <t>นายไฝเฮ่า แซ่ว่าง</t>
  </si>
  <si>
    <t>นายซ่งยี่ แซ่ลิ</t>
  </si>
  <si>
    <t>นายเงียเยะ แซ่ลี</t>
  </si>
  <si>
    <t>นางบูหน่อง แลเชอ</t>
  </si>
  <si>
    <t>นายนวชิรวิทย์ ศุภวัฒนกูล</t>
  </si>
  <si>
    <t>นางสาวช่อลดา วัวเยอะ</t>
  </si>
  <si>
    <t>นายจำรัส จะซือโป</t>
  </si>
  <si>
    <t>นายจะติ จะซือโป</t>
  </si>
  <si>
    <t>นายเอกพันธุ์ อ่วยยื่อ</t>
  </si>
  <si>
    <t>นายเอกพันธ์ อ่วยยือ</t>
  </si>
  <si>
    <t>นายจะทอ จะอื่อ</t>
  </si>
  <si>
    <t>นายจะพือ</t>
  </si>
  <si>
    <t>นายอนุศร พาณิชสุรการ</t>
  </si>
  <si>
    <t>รอบ 1 ฝาย เกิดใหม่</t>
  </si>
  <si>
    <t>นายสมชาย ลาชี</t>
  </si>
  <si>
    <t>ห้วยอื้น (จะป่า)</t>
  </si>
  <si>
    <t>นายวุฒิศักดิ์ วิบูรวอโรตสกุล</t>
  </si>
  <si>
    <t>อากุ่ อาไฮ้</t>
  </si>
  <si>
    <t>นายอาก๋อง มาเยอะ</t>
  </si>
  <si>
    <t>นายอาตู้ มาเยอะ</t>
  </si>
  <si>
    <t xml:space="preserve">อากู่ อาไฮ้ </t>
  </si>
  <si>
    <t>นางนาโก มาเยอะ</t>
  </si>
  <si>
    <t>นายอาสึ แซ่หมื่อ</t>
  </si>
  <si>
    <t>นายหมี่พอ มาเยอะ</t>
  </si>
  <si>
    <t xml:space="preserve"> นางบูเยอะ มาเยอะ</t>
  </si>
  <si>
    <t>นายลีผ่า มาเยอะ</t>
  </si>
  <si>
    <t>นายย่าก่อ มาเยอะ</t>
  </si>
  <si>
    <t>นายอาบือ แซ่หมื่อ</t>
  </si>
  <si>
    <t>นายอาบือ มาเยอะ</t>
  </si>
  <si>
    <t>นายอาก๊อง มาเยอะ</t>
  </si>
  <si>
    <t>นายอาอี มาเยอะ</t>
  </si>
  <si>
    <t>นายอาฮือ มาเยอะ</t>
  </si>
  <si>
    <t>นายอาตู่ มาเยอะ</t>
  </si>
  <si>
    <t>นายอาตู มาเยอะ</t>
  </si>
  <si>
    <t>นายดาวิ คำแสง</t>
  </si>
  <si>
    <t>นายจาโย่ แซ่ฝู่</t>
  </si>
  <si>
    <t>พญาไพรเล่าจอ</t>
  </si>
  <si>
    <t>นายจะแฮ ยะอู่</t>
  </si>
  <si>
    <t>นางนาแล จะนู</t>
  </si>
  <si>
    <t>นางนาเซอ ลี่จ่า</t>
  </si>
  <si>
    <t>ล่าม</t>
  </si>
  <si>
    <t xml:space="preserve">จำนวนคณะฯ 9 คน     รวม 19 คน
เจ้าหน้าที่ 8 คน ( พี่ถนอม พี่พี พี่สิน   พี่โต้ง อาม บิว พี่อาแหละ พี่อภิสิทธิ์ )  พขร. 4 คน
*ไม่ทานเนื้อ  ทานอาหารเจ 2 คน
**รหัสค่าใช้จ่าย 726-900-152 โครงการพัฒนาระบบน้ำ ต.เทอดไทย
</t>
  </si>
  <si>
    <t>คุณพิทักษ์ ไชยลังกา</t>
  </si>
  <si>
    <t xml:space="preserve"> - รอชื่อ  (ล่ามม้ง)</t>
  </si>
  <si>
    <t>19 คน</t>
  </si>
  <si>
    <t>ผัดถั่วลันเตา</t>
  </si>
  <si>
    <t xml:space="preserve">วันจันทร์ ที่ 8 ตุลาคม 2561 </t>
  </si>
  <si>
    <t>ชา+ซาลาเปา</t>
  </si>
  <si>
    <t>ขนมปังปี๊ป</t>
  </si>
  <si>
    <t>xx</t>
  </si>
  <si>
    <t>จองห้องพักคณะ SCB  วันที่ 8-9 ตุลาคม 2561
ภูแสงตะวันรีสอร์ท ตำบลเทอดไทย เบอร์โทร 089-556-5352 
จำนวน 12 ห้อง</t>
  </si>
  <si>
    <t>ห้องเดี่ยว 6 ห้อง</t>
  </si>
  <si>
    <t>ห้องใหญ่ เตียงคู่ 
1 ห้อง</t>
  </si>
  <si>
    <t>ห้องเล็ก เตียงคู่ 
5 ห้อง</t>
  </si>
  <si>
    <t xml:space="preserve">*อาหารเจ (รอยืนยันห้อง) 
</t>
  </si>
  <si>
    <t>น้องบิว</t>
  </si>
  <si>
    <t>อุปกรณ์ scb</t>
  </si>
  <si>
    <t>อุปกรณ์ MFL</t>
  </si>
  <si>
    <t>ขอสำเนาบัตรประชาชน เจ้าของรถยนต์</t>
  </si>
  <si>
    <t>ขนมปี๊บ</t>
  </si>
  <si>
    <t>โอวัลติน</t>
  </si>
  <si>
    <t>กาแฟ ทรีอินวัน</t>
  </si>
  <si>
    <t>แก้วกระดาษ</t>
  </si>
  <si>
    <t>จานกระดาษ</t>
  </si>
  <si>
    <t>ไม้คนกาแฟ</t>
  </si>
  <si>
    <t>ค่าอาหารคณะ SCB /MFL ร้านถิงถิง</t>
  </si>
  <si>
    <t>ปี๊ป</t>
  </si>
  <si>
    <t>ถ่านไมล์ลอย</t>
  </si>
  <si>
    <t>ห่อ</t>
  </si>
  <si>
    <t>ก้อน</t>
  </si>
  <si>
    <t>ถุงขยะ</t>
  </si>
  <si>
    <t>แมคคาเกลือ</t>
  </si>
  <si>
    <t>แมคคาธรรมชาติ</t>
  </si>
  <si>
    <t>แมคคาคุกกี้ธรรมดา</t>
  </si>
  <si>
    <t>แมคคาคุกกี้งาขาว+ดำ</t>
  </si>
  <si>
    <t>กาแฟดริป คั้วกลาง</t>
  </si>
  <si>
    <t>กาแฟดริป คั่วเข้ม</t>
  </si>
  <si>
    <t>ชาพญาไพร</t>
  </si>
  <si>
    <t>กก.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</si>
</sst>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.000;\-#,##0.000"/>
  </numFmts>
  <fonts count="4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sz val="16"/>
      <color theme="1"/>
      <name val="Angsana New"/>
      <family val="1"/>
    </font>
    <font>
      <sz val="16"/>
      <name val="Browallia New"/>
      <family val="2"/>
    </font>
    <font>
      <sz val="18"/>
      <name val="Arial"/>
      <family val="2"/>
    </font>
    <font>
      <b/>
      <sz val="18"/>
      <color rgb="FFFFFFFF"/>
      <name val="TH Sarabun New"/>
      <family val="2"/>
    </font>
    <font>
      <sz val="18"/>
      <color rgb="FF000000"/>
      <name val="TH Sarabun New"/>
      <family val="2"/>
    </font>
    <font>
      <b/>
      <sz val="18"/>
      <color rgb="FF7030A0"/>
      <name val="TH Sarabun New"/>
      <family val="2"/>
    </font>
    <font>
      <sz val="20"/>
      <color rgb="FF000000"/>
      <name val="TH Sarabun New"/>
      <family val="2"/>
    </font>
    <font>
      <sz val="20"/>
      <color rgb="FFFF0000"/>
      <name val="TH Sarabun New"/>
      <family val="2"/>
    </font>
    <font>
      <sz val="20"/>
      <color theme="1"/>
      <name val="TH Sarabun New"/>
      <family val="2"/>
    </font>
    <font>
      <sz val="14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1"/>
      <name val="TH Sarabun New"/>
      <family val="2"/>
    </font>
    <font>
      <sz val="18"/>
      <color rgb="FFFF0000"/>
      <name val="TH Sarabun New"/>
      <family val="2"/>
    </font>
    <font>
      <sz val="22"/>
      <color theme="1"/>
      <name val="Tahoma"/>
      <family val="2"/>
      <charset val="222"/>
      <scheme val="minor"/>
    </font>
    <font>
      <b/>
      <sz val="20"/>
      <name val="TH Sarabun New"/>
      <family val="2"/>
    </font>
    <font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Angsana New"/>
      <family val="1"/>
    </font>
    <font>
      <b/>
      <sz val="14"/>
      <color theme="0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family val="2"/>
      <scheme val="minor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b/>
      <sz val="16"/>
      <color theme="0"/>
      <name val="Cordia New"/>
      <family val="2"/>
    </font>
    <font>
      <b/>
      <sz val="14"/>
      <color theme="0"/>
      <name val="Cordia New"/>
      <family val="2"/>
    </font>
    <font>
      <b/>
      <sz val="12"/>
      <color theme="0"/>
      <name val="Cordia New"/>
      <family val="2"/>
    </font>
    <font>
      <sz val="14"/>
      <color theme="1"/>
      <name val="Cordia New"/>
      <family val="2"/>
    </font>
    <font>
      <b/>
      <sz val="16"/>
      <color rgb="FFFFC000"/>
      <name val="Cordia New"/>
      <family val="2"/>
    </font>
    <font>
      <sz val="16"/>
      <color rgb="FFFF0000"/>
      <name val="TH Sarabun New"/>
      <family val="2"/>
    </font>
    <font>
      <sz val="16"/>
      <color rgb="FFFF0000"/>
      <name val="Browallia New"/>
      <family val="2"/>
    </font>
    <font>
      <sz val="11"/>
      <color rgb="FFFFFF00"/>
      <name val="Tahoma"/>
      <family val="2"/>
      <charset val="222"/>
      <scheme val="minor"/>
    </font>
    <font>
      <sz val="14"/>
      <color rgb="FFFFFF00"/>
      <name val="Tahoma"/>
      <family val="2"/>
      <charset val="222"/>
      <scheme val="minor"/>
    </font>
    <font>
      <b/>
      <u/>
      <sz val="20"/>
      <name val="TH Sarabun New"/>
      <family val="2"/>
    </font>
    <font>
      <sz val="11"/>
      <color theme="1"/>
      <name val="TH Sarabun New"/>
      <family val="2"/>
    </font>
    <font>
      <sz val="16"/>
      <name val="TH Sarabun New"/>
      <family val="2"/>
    </font>
    <font>
      <sz val="16"/>
      <color rgb="FF006100"/>
      <name val="TH Sarabun New"/>
      <family val="2"/>
    </font>
    <font>
      <b/>
      <sz val="16"/>
      <name val="TH Sarabun New"/>
      <family val="2"/>
    </font>
    <font>
      <sz val="14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name val="Tahoma"/>
      <family val="2"/>
      <scheme val="minor"/>
    </font>
    <font>
      <sz val="11"/>
      <color rgb="FFFF0000"/>
      <name val="Tahoma"/>
      <family val="2"/>
      <scheme val="minor"/>
    </font>
    <font>
      <sz val="11"/>
      <color rgb="FF7030A0"/>
      <name val="Tahoma"/>
      <family val="2"/>
      <scheme val="minor"/>
    </font>
    <font>
      <sz val="11"/>
      <color rgb="FFFFC000"/>
      <name val="Tahoma"/>
      <family val="2"/>
      <scheme val="minor"/>
    </font>
    <font>
      <sz val="18"/>
      <color theme="1"/>
      <name val="TH Sarabun New"/>
      <family val="2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ck">
        <color indexed="64"/>
      </right>
      <top/>
      <bottom style="dashed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ck">
        <color indexed="64"/>
      </right>
      <top style="dashed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dashed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5" fillId="0" borderId="0"/>
    <xf numFmtId="9" fontId="25" fillId="0" borderId="0" applyFont="0" applyFill="0" applyBorder="0" applyAlignment="0" applyProtection="0"/>
  </cellStyleXfs>
  <cellXfs count="389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37" fontId="4" fillId="0" borderId="0" xfId="1" applyNumberFormat="1" applyFont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37" fontId="3" fillId="4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7" fontId="4" fillId="0" borderId="1" xfId="1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37" fontId="3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5" borderId="14" xfId="0" applyFont="1" applyFill="1" applyBorder="1" applyAlignment="1">
      <alignment horizontal="center" vertical="center" wrapText="1" readingOrder="1"/>
    </xf>
    <xf numFmtId="0" fontId="8" fillId="5" borderId="15" xfId="0" applyFont="1" applyFill="1" applyBorder="1" applyAlignment="1">
      <alignment horizontal="center" vertical="center" wrapText="1" readingOrder="1"/>
    </xf>
    <xf numFmtId="0" fontId="8" fillId="5" borderId="16" xfId="0" applyFont="1" applyFill="1" applyBorder="1" applyAlignment="1">
      <alignment horizontal="center" vertical="center" wrapText="1" readingOrder="1"/>
    </xf>
    <xf numFmtId="0" fontId="9" fillId="6" borderId="20" xfId="0" applyFont="1" applyFill="1" applyBorder="1" applyAlignment="1">
      <alignment horizontal="center" vertical="center" wrapText="1" readingOrder="1"/>
    </xf>
    <xf numFmtId="0" fontId="9" fillId="6" borderId="20" xfId="0" applyFont="1" applyFill="1" applyBorder="1" applyAlignment="1">
      <alignment horizontal="left" wrapText="1" readingOrder="1"/>
    </xf>
    <xf numFmtId="0" fontId="9" fillId="6" borderId="21" xfId="0" applyFont="1" applyFill="1" applyBorder="1" applyAlignment="1">
      <alignment horizontal="left" wrapText="1" readingOrder="1"/>
    </xf>
    <xf numFmtId="0" fontId="9" fillId="6" borderId="22" xfId="0" applyFont="1" applyFill="1" applyBorder="1" applyAlignment="1">
      <alignment horizontal="center" vertical="center" wrapText="1" readingOrder="1"/>
    </xf>
    <xf numFmtId="0" fontId="9" fillId="6" borderId="22" xfId="0" applyFont="1" applyFill="1" applyBorder="1" applyAlignment="1">
      <alignment horizontal="left" wrapText="1" readingOrder="1"/>
    </xf>
    <xf numFmtId="0" fontId="9" fillId="6" borderId="23" xfId="0" applyFont="1" applyFill="1" applyBorder="1" applyAlignment="1">
      <alignment horizontal="left" wrapText="1" readingOrder="1"/>
    </xf>
    <xf numFmtId="0" fontId="7" fillId="6" borderId="23" xfId="0" applyFont="1" applyFill="1" applyBorder="1" applyAlignment="1">
      <alignment wrapText="1"/>
    </xf>
    <xf numFmtId="0" fontId="10" fillId="6" borderId="22" xfId="0" applyFont="1" applyFill="1" applyBorder="1" applyAlignment="1">
      <alignment horizontal="center" vertical="center" wrapText="1" readingOrder="1"/>
    </xf>
    <xf numFmtId="0" fontId="10" fillId="6" borderId="22" xfId="0" applyFont="1" applyFill="1" applyBorder="1" applyAlignment="1">
      <alignment horizontal="left" wrapText="1" readingOrder="1"/>
    </xf>
    <xf numFmtId="0" fontId="10" fillId="6" borderId="22" xfId="0" applyFont="1" applyFill="1" applyBorder="1" applyAlignment="1">
      <alignment horizontal="center" wrapText="1" readingOrder="1"/>
    </xf>
    <xf numFmtId="0" fontId="9" fillId="6" borderId="22" xfId="0" applyFont="1" applyFill="1" applyBorder="1" applyAlignment="1">
      <alignment horizontal="center" wrapText="1" readingOrder="1"/>
    </xf>
    <xf numFmtId="0" fontId="9" fillId="6" borderId="24" xfId="0" applyFont="1" applyFill="1" applyBorder="1" applyAlignment="1">
      <alignment horizontal="center" wrapText="1" readingOrder="1"/>
    </xf>
    <xf numFmtId="0" fontId="9" fillId="6" borderId="24" xfId="0" applyFont="1" applyFill="1" applyBorder="1" applyAlignment="1">
      <alignment horizontal="left" wrapText="1" readingOrder="1"/>
    </xf>
    <xf numFmtId="0" fontId="7" fillId="6" borderId="25" xfId="0" applyFont="1" applyFill="1" applyBorder="1" applyAlignment="1">
      <alignment wrapText="1"/>
    </xf>
    <xf numFmtId="0" fontId="9" fillId="0" borderId="20" xfId="0" applyFont="1" applyBorder="1" applyAlignment="1">
      <alignment horizontal="center" vertical="center" wrapText="1" readingOrder="1"/>
    </xf>
    <xf numFmtId="0" fontId="9" fillId="0" borderId="20" xfId="0" applyFont="1" applyBorder="1" applyAlignment="1">
      <alignment horizontal="left" wrapText="1" readingOrder="1"/>
    </xf>
    <xf numFmtId="0" fontId="9" fillId="0" borderId="21" xfId="0" applyFont="1" applyBorder="1" applyAlignment="1">
      <alignment horizontal="left" wrapText="1" readingOrder="1"/>
    </xf>
    <xf numFmtId="0" fontId="9" fillId="0" borderId="22" xfId="0" applyFont="1" applyBorder="1" applyAlignment="1">
      <alignment horizontal="center" vertical="center" wrapText="1" readingOrder="1"/>
    </xf>
    <xf numFmtId="0" fontId="9" fillId="0" borderId="22" xfId="0" applyFont="1" applyBorder="1" applyAlignment="1">
      <alignment horizontal="left" wrapText="1" readingOrder="1"/>
    </xf>
    <xf numFmtId="0" fontId="7" fillId="0" borderId="23" xfId="0" applyFont="1" applyBorder="1" applyAlignment="1">
      <alignment wrapText="1"/>
    </xf>
    <xf numFmtId="0" fontId="9" fillId="0" borderId="23" xfId="0" applyFont="1" applyBorder="1" applyAlignment="1">
      <alignment horizontal="left" wrapText="1" readingOrder="1"/>
    </xf>
    <xf numFmtId="0" fontId="10" fillId="0" borderId="22" xfId="0" applyFont="1" applyBorder="1" applyAlignment="1">
      <alignment horizontal="center" vertical="center" wrapText="1" readingOrder="1"/>
    </xf>
    <xf numFmtId="0" fontId="10" fillId="0" borderId="22" xfId="0" applyFont="1" applyBorder="1" applyAlignment="1">
      <alignment horizontal="left" wrapText="1" readingOrder="1"/>
    </xf>
    <xf numFmtId="0" fontId="9" fillId="0" borderId="24" xfId="0" applyFont="1" applyBorder="1" applyAlignment="1">
      <alignment horizontal="center" wrapText="1" readingOrder="1"/>
    </xf>
    <xf numFmtId="0" fontId="9" fillId="0" borderId="24" xfId="0" applyFont="1" applyBorder="1" applyAlignment="1">
      <alignment horizontal="left" wrapText="1" readingOrder="1"/>
    </xf>
    <xf numFmtId="0" fontId="7" fillId="0" borderId="25" xfId="0" applyFont="1" applyBorder="1" applyAlignment="1">
      <alignment wrapText="1"/>
    </xf>
    <xf numFmtId="0" fontId="9" fillId="6" borderId="24" xfId="0" applyFont="1" applyFill="1" applyBorder="1" applyAlignment="1">
      <alignment horizontal="center" vertical="center" wrapText="1" readingOrder="1"/>
    </xf>
    <xf numFmtId="0" fontId="9" fillId="6" borderId="25" xfId="0" applyFont="1" applyFill="1" applyBorder="1" applyAlignment="1">
      <alignment horizontal="left" wrapText="1" readingOrder="1"/>
    </xf>
    <xf numFmtId="0" fontId="0" fillId="3" borderId="0" xfId="0" applyFill="1"/>
    <xf numFmtId="0" fontId="9" fillId="3" borderId="26" xfId="0" applyFont="1" applyFill="1" applyBorder="1" applyAlignment="1">
      <alignment horizontal="center" vertical="center" wrapText="1" readingOrder="1"/>
    </xf>
    <xf numFmtId="0" fontId="17" fillId="3" borderId="0" xfId="0" applyFont="1" applyFill="1" applyAlignment="1">
      <alignment horizontal="left" wrapText="1" readingOrder="1"/>
    </xf>
    <xf numFmtId="0" fontId="7" fillId="3" borderId="0" xfId="0" applyFont="1" applyFill="1" applyAlignment="1">
      <alignment wrapText="1"/>
    </xf>
    <xf numFmtId="0" fontId="11" fillId="0" borderId="26" xfId="0" applyFont="1" applyFill="1" applyBorder="1" applyAlignment="1">
      <alignment horizontal="center" wrapText="1" readingOrder="1"/>
    </xf>
    <xf numFmtId="0" fontId="11" fillId="0" borderId="26" xfId="0" applyFont="1" applyFill="1" applyBorder="1" applyAlignment="1">
      <alignment horizontal="left" wrapText="1" readingOrder="1"/>
    </xf>
    <xf numFmtId="0" fontId="11" fillId="0" borderId="27" xfId="0" applyFont="1" applyFill="1" applyBorder="1" applyAlignment="1">
      <alignment horizontal="left" wrapText="1" readingOrder="1"/>
    </xf>
    <xf numFmtId="0" fontId="12" fillId="0" borderId="29" xfId="0" applyFont="1" applyFill="1" applyBorder="1" applyAlignment="1">
      <alignment horizontal="left" wrapText="1" readingOrder="1"/>
    </xf>
    <xf numFmtId="0" fontId="11" fillId="0" borderId="29" xfId="0" applyFont="1" applyFill="1" applyBorder="1" applyAlignment="1">
      <alignment horizontal="left" wrapText="1" readingOrder="1"/>
    </xf>
    <xf numFmtId="0" fontId="11" fillId="0" borderId="28" xfId="0" applyFont="1" applyFill="1" applyBorder="1" applyAlignment="1">
      <alignment horizontal="left" wrapText="1" readingOrder="1"/>
    </xf>
    <xf numFmtId="0" fontId="19" fillId="0" borderId="26" xfId="0" applyFont="1" applyFill="1" applyBorder="1" applyAlignment="1">
      <alignment horizontal="center" wrapText="1" readingOrder="1"/>
    </xf>
    <xf numFmtId="0" fontId="18" fillId="3" borderId="0" xfId="0" applyFont="1" applyFill="1" applyAlignment="1">
      <alignment horizontal="center"/>
    </xf>
    <xf numFmtId="0" fontId="15" fillId="0" borderId="0" xfId="0" applyFont="1"/>
    <xf numFmtId="0" fontId="15" fillId="0" borderId="1" xfId="0" applyFont="1" applyBorder="1"/>
    <xf numFmtId="0" fontId="15" fillId="0" borderId="1" xfId="0" applyFont="1" applyBorder="1" applyAlignment="1">
      <alignment horizontal="center" vertical="center"/>
    </xf>
    <xf numFmtId="0" fontId="20" fillId="0" borderId="29" xfId="0" applyFont="1" applyBorder="1" applyAlignment="1">
      <alignment horizontal="left" vertical="center" wrapText="1" readingOrder="1"/>
    </xf>
    <xf numFmtId="0" fontId="20" fillId="0" borderId="1" xfId="0" applyFont="1" applyBorder="1" applyAlignment="1">
      <alignment horizontal="left" vertical="center" wrapText="1" readingOrder="1"/>
    </xf>
    <xf numFmtId="0" fontId="15" fillId="0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center"/>
    </xf>
    <xf numFmtId="0" fontId="21" fillId="7" borderId="1" xfId="0" applyFont="1" applyFill="1" applyBorder="1" applyAlignment="1">
      <alignment horizontal="center"/>
    </xf>
    <xf numFmtId="0" fontId="21" fillId="7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/>
    <xf numFmtId="0" fontId="24" fillId="10" borderId="1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 wrapText="1"/>
    </xf>
    <xf numFmtId="0" fontId="24" fillId="12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27" fillId="0" borderId="0" xfId="3" applyNumberFormat="1" applyFont="1" applyAlignment="1">
      <alignment horizontal="center" vertical="center"/>
    </xf>
    <xf numFmtId="0" fontId="26" fillId="14" borderId="1" xfId="3" applyNumberFormat="1" applyFont="1" applyFill="1" applyBorder="1" applyAlignment="1">
      <alignment horizontal="center" vertical="center"/>
    </xf>
    <xf numFmtId="0" fontId="26" fillId="14" borderId="1" xfId="3" applyNumberFormat="1" applyFont="1" applyFill="1" applyBorder="1" applyAlignment="1">
      <alignment horizontal="center" vertical="center" wrapText="1"/>
    </xf>
    <xf numFmtId="0" fontId="26" fillId="0" borderId="0" xfId="3" applyNumberFormat="1" applyFont="1" applyAlignment="1">
      <alignment horizontal="center" vertical="center"/>
    </xf>
    <xf numFmtId="0" fontId="30" fillId="15" borderId="1" xfId="3" applyNumberFormat="1" applyFont="1" applyFill="1" applyBorder="1" applyAlignment="1">
      <alignment horizontal="center" vertical="center"/>
    </xf>
    <xf numFmtId="0" fontId="27" fillId="0" borderId="1" xfId="3" applyNumberFormat="1" applyFont="1" applyBorder="1" applyAlignment="1">
      <alignment horizontal="center" vertical="center"/>
    </xf>
    <xf numFmtId="0" fontId="31" fillId="0" borderId="1" xfId="3" applyNumberFormat="1" applyFont="1" applyBorder="1" applyAlignment="1">
      <alignment horizontal="center" vertical="center" wrapText="1"/>
    </xf>
    <xf numFmtId="0" fontId="27" fillId="0" borderId="1" xfId="3" applyNumberFormat="1" applyFont="1" applyBorder="1" applyAlignment="1">
      <alignment horizontal="center" vertical="center" wrapText="1"/>
    </xf>
    <xf numFmtId="9" fontId="31" fillId="0" borderId="1" xfId="4" applyFont="1" applyBorder="1" applyAlignment="1">
      <alignment horizontal="center" vertical="center"/>
    </xf>
    <xf numFmtId="0" fontId="32" fillId="8" borderId="1" xfId="3" applyNumberFormat="1" applyFont="1" applyFill="1" applyBorder="1" applyAlignment="1">
      <alignment horizontal="center" vertical="center"/>
    </xf>
    <xf numFmtId="9" fontId="32" fillId="8" borderId="1" xfId="3" applyNumberFormat="1" applyFont="1" applyFill="1" applyBorder="1" applyAlignment="1">
      <alignment horizontal="center" vertical="center"/>
    </xf>
    <xf numFmtId="0" fontId="32" fillId="0" borderId="0" xfId="3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33" fillId="0" borderId="1" xfId="0" applyFont="1" applyBorder="1"/>
    <xf numFmtId="0" fontId="11" fillId="0" borderId="27" xfId="0" applyFont="1" applyFill="1" applyBorder="1" applyAlignment="1">
      <alignment horizontal="center" wrapText="1" readingOrder="1"/>
    </xf>
    <xf numFmtId="0" fontId="12" fillId="0" borderId="29" xfId="0" applyFont="1" applyFill="1" applyBorder="1" applyAlignment="1">
      <alignment horizontal="center" wrapText="1" readingOrder="1"/>
    </xf>
    <xf numFmtId="0" fontId="11" fillId="0" borderId="29" xfId="0" applyFont="1" applyFill="1" applyBorder="1" applyAlignment="1">
      <alignment horizontal="center" wrapText="1" readingOrder="1"/>
    </xf>
    <xf numFmtId="0" fontId="11" fillId="0" borderId="28" xfId="0" applyFont="1" applyFill="1" applyBorder="1" applyAlignment="1">
      <alignment horizontal="center" wrapText="1" readingOrder="1"/>
    </xf>
    <xf numFmtId="0" fontId="15" fillId="16" borderId="1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left"/>
    </xf>
    <xf numFmtId="0" fontId="15" fillId="16" borderId="1" xfId="0" applyFont="1" applyFill="1" applyBorder="1" applyAlignment="1">
      <alignment horizontal="center"/>
    </xf>
    <xf numFmtId="0" fontId="15" fillId="16" borderId="1" xfId="0" applyFont="1" applyFill="1" applyBorder="1" applyAlignment="1">
      <alignment horizontal="left" wrapText="1"/>
    </xf>
    <xf numFmtId="0" fontId="15" fillId="16" borderId="1" xfId="0" applyFont="1" applyFill="1" applyBorder="1" applyAlignment="1">
      <alignment horizontal="center" vertical="center" wrapText="1"/>
    </xf>
    <xf numFmtId="0" fontId="15" fillId="16" borderId="1" xfId="0" applyFont="1" applyFill="1" applyBorder="1" applyAlignment="1">
      <alignment horizontal="center" vertical="top"/>
    </xf>
    <xf numFmtId="0" fontId="15" fillId="11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left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left"/>
    </xf>
    <xf numFmtId="0" fontId="17" fillId="6" borderId="21" xfId="0" applyFont="1" applyFill="1" applyBorder="1" applyAlignment="1">
      <alignment horizontal="left" wrapText="1" readingOrder="1"/>
    </xf>
    <xf numFmtId="0" fontId="17" fillId="0" borderId="23" xfId="0" applyFont="1" applyBorder="1" applyAlignment="1">
      <alignment horizontal="left" wrapText="1" readingOrder="1"/>
    </xf>
    <xf numFmtId="0" fontId="17" fillId="6" borderId="23" xfId="0" applyFont="1" applyFill="1" applyBorder="1" applyAlignment="1">
      <alignment horizontal="left" wrapText="1" readingOrder="1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left" vertical="center"/>
    </xf>
    <xf numFmtId="37" fontId="34" fillId="0" borderId="1" xfId="1" applyNumberFormat="1" applyFont="1" applyBorder="1" applyAlignment="1">
      <alignment horizontal="center" vertical="center"/>
    </xf>
    <xf numFmtId="37" fontId="3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37" fontId="4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37" fontId="4" fillId="17" borderId="1" xfId="1" applyNumberFormat="1" applyFont="1" applyFill="1" applyBorder="1" applyAlignment="1">
      <alignment horizontal="center" vertical="center"/>
    </xf>
    <xf numFmtId="37" fontId="4" fillId="17" borderId="1" xfId="0" applyNumberFormat="1" applyFont="1" applyFill="1" applyBorder="1" applyAlignment="1">
      <alignment horizontal="center" vertical="center"/>
    </xf>
    <xf numFmtId="0" fontId="35" fillId="8" borderId="0" xfId="0" applyFont="1" applyFill="1"/>
    <xf numFmtId="37" fontId="36" fillId="8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37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8" fillId="0" borderId="0" xfId="0" applyFont="1"/>
    <xf numFmtId="0" fontId="38" fillId="0" borderId="0" xfId="0" applyFont="1" applyFill="1" applyBorder="1" applyAlignment="1">
      <alignment vertical="top"/>
    </xf>
    <xf numFmtId="0" fontId="41" fillId="0" borderId="2" xfId="0" applyFont="1" applyFill="1" applyBorder="1" applyAlignment="1">
      <alignment horizontal="center" vertical="top"/>
    </xf>
    <xf numFmtId="0" fontId="41" fillId="0" borderId="1" xfId="0" applyFont="1" applyFill="1" applyBorder="1" applyAlignment="1">
      <alignment horizontal="center" vertical="top"/>
    </xf>
    <xf numFmtId="0" fontId="41" fillId="0" borderId="1" xfId="0" applyFont="1" applyFill="1" applyBorder="1" applyAlignment="1">
      <alignment horizontal="center" vertical="top" wrapText="1"/>
    </xf>
    <xf numFmtId="0" fontId="41" fillId="0" borderId="4" xfId="0" applyFont="1" applyFill="1" applyBorder="1" applyAlignment="1">
      <alignment horizontal="center" vertical="top" wrapText="1"/>
    </xf>
    <xf numFmtId="0" fontId="33" fillId="0" borderId="1" xfId="0" applyFont="1" applyFill="1" applyBorder="1" applyAlignment="1">
      <alignment horizontal="left" vertical="top"/>
    </xf>
    <xf numFmtId="0" fontId="39" fillId="0" borderId="1" xfId="0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9" fillId="0" borderId="1" xfId="0" applyFont="1" applyFill="1" applyBorder="1" applyAlignment="1">
      <alignment horizontal="center" vertical="top"/>
    </xf>
    <xf numFmtId="0" fontId="33" fillId="0" borderId="1" xfId="0" applyFont="1" applyFill="1" applyBorder="1" applyAlignment="1">
      <alignment horizontal="center" vertical="top"/>
    </xf>
    <xf numFmtId="0" fontId="39" fillId="0" borderId="1" xfId="0" applyFont="1" applyFill="1" applyBorder="1" applyAlignment="1">
      <alignment horizontal="center" vertical="top" wrapText="1"/>
    </xf>
    <xf numFmtId="0" fontId="33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/>
    </xf>
    <xf numFmtId="0" fontId="39" fillId="0" borderId="1" xfId="0" applyFont="1" applyFill="1" applyBorder="1" applyAlignment="1">
      <alignment horizontal="left" vertical="top"/>
    </xf>
    <xf numFmtId="0" fontId="39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vertical="top"/>
    </xf>
    <xf numFmtId="0" fontId="41" fillId="0" borderId="6" xfId="0" applyFont="1" applyFill="1" applyBorder="1" applyAlignment="1">
      <alignment horizontal="center" vertical="top" wrapText="1"/>
    </xf>
    <xf numFmtId="0" fontId="41" fillId="0" borderId="11" xfId="0" applyFont="1" applyFill="1" applyBorder="1" applyAlignment="1">
      <alignment horizontal="center" vertical="top" wrapText="1"/>
    </xf>
    <xf numFmtId="0" fontId="41" fillId="0" borderId="11" xfId="0" applyFont="1" applyFill="1" applyBorder="1" applyAlignment="1">
      <alignment horizontal="center" vertical="top"/>
    </xf>
    <xf numFmtId="0" fontId="41" fillId="0" borderId="5" xfId="0" applyFont="1" applyFill="1" applyBorder="1" applyAlignment="1">
      <alignment horizontal="center" vertical="top"/>
    </xf>
    <xf numFmtId="0" fontId="39" fillId="0" borderId="5" xfId="0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9" fillId="0" borderId="5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top"/>
    </xf>
    <xf numFmtId="0" fontId="39" fillId="0" borderId="5" xfId="0" applyFont="1" applyFill="1" applyBorder="1" applyAlignment="1">
      <alignment vertical="top"/>
    </xf>
    <xf numFmtId="0" fontId="39" fillId="0" borderId="13" xfId="0" applyFont="1" applyFill="1" applyBorder="1" applyAlignment="1">
      <alignment horizontal="center" vertical="top"/>
    </xf>
    <xf numFmtId="0" fontId="39" fillId="0" borderId="7" xfId="0" applyFont="1" applyFill="1" applyBorder="1" applyAlignment="1">
      <alignment horizontal="left" vertical="top"/>
    </xf>
    <xf numFmtId="0" fontId="39" fillId="0" borderId="7" xfId="0" applyFont="1" applyFill="1" applyBorder="1" applyAlignment="1">
      <alignment horizontal="center" vertical="top"/>
    </xf>
    <xf numFmtId="0" fontId="39" fillId="0" borderId="8" xfId="0" applyFont="1" applyFill="1" applyBorder="1" applyAlignment="1">
      <alignment horizontal="center" vertical="top"/>
    </xf>
    <xf numFmtId="0" fontId="27" fillId="0" borderId="0" xfId="3" applyNumberFormat="1" applyFont="1" applyAlignment="1">
      <alignment horizontal="left" vertical="center"/>
    </xf>
    <xf numFmtId="0" fontId="15" fillId="0" borderId="1" xfId="3" applyNumberFormat="1" applyFont="1" applyBorder="1" applyAlignment="1">
      <alignment horizontal="left" vertical="center"/>
    </xf>
    <xf numFmtId="0" fontId="15" fillId="0" borderId="1" xfId="3" applyNumberFormat="1" applyFont="1" applyBorder="1" applyAlignment="1">
      <alignment horizontal="center" vertical="center"/>
    </xf>
    <xf numFmtId="187" fontId="15" fillId="0" borderId="1" xfId="1" applyNumberFormat="1" applyFont="1" applyBorder="1"/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wrapText="1"/>
    </xf>
    <xf numFmtId="0" fontId="25" fillId="0" borderId="0" xfId="3" applyFill="1"/>
    <xf numFmtId="0" fontId="25" fillId="0" borderId="0" xfId="3" applyFill="1" applyAlignment="1">
      <alignment horizontal="center" vertical="center"/>
    </xf>
    <xf numFmtId="0" fontId="43" fillId="18" borderId="42" xfId="3" applyFont="1" applyFill="1" applyBorder="1" applyAlignment="1">
      <alignment horizontal="center" vertical="center"/>
    </xf>
    <xf numFmtId="0" fontId="43" fillId="18" borderId="42" xfId="3" applyFont="1" applyFill="1" applyBorder="1" applyAlignment="1">
      <alignment vertical="center"/>
    </xf>
    <xf numFmtId="0" fontId="31" fillId="17" borderId="43" xfId="3" applyFont="1" applyFill="1" applyBorder="1" applyAlignment="1">
      <alignment vertical="center" textRotation="90" wrapText="1"/>
    </xf>
    <xf numFmtId="0" fontId="31" fillId="17" borderId="41" xfId="3" applyFont="1" applyFill="1" applyBorder="1" applyAlignment="1">
      <alignment vertical="center" textRotation="90" wrapText="1"/>
    </xf>
    <xf numFmtId="0" fontId="31" fillId="17" borderId="44" xfId="3" applyFont="1" applyFill="1" applyBorder="1" applyAlignment="1">
      <alignment vertical="center" textRotation="90" wrapText="1"/>
    </xf>
    <xf numFmtId="0" fontId="31" fillId="18" borderId="45" xfId="3" applyFont="1" applyFill="1" applyBorder="1" applyAlignment="1">
      <alignment vertical="center" textRotation="90" wrapText="1"/>
    </xf>
    <xf numFmtId="0" fontId="31" fillId="18" borderId="41" xfId="3" applyFont="1" applyFill="1" applyBorder="1" applyAlignment="1">
      <alignment vertical="center" textRotation="90" wrapText="1"/>
    </xf>
    <xf numFmtId="0" fontId="31" fillId="18" borderId="42" xfId="3" applyFont="1" applyFill="1" applyBorder="1" applyAlignment="1">
      <alignment vertical="center" textRotation="90" wrapText="1"/>
    </xf>
    <xf numFmtId="0" fontId="44" fillId="0" borderId="48" xfId="3" applyFont="1" applyFill="1" applyBorder="1" applyAlignment="1">
      <alignment horizontal="center" vertical="center"/>
    </xf>
    <xf numFmtId="0" fontId="44" fillId="0" borderId="48" xfId="3" applyFont="1" applyFill="1" applyBorder="1" applyAlignment="1">
      <alignment horizontal="left" vertical="center"/>
    </xf>
    <xf numFmtId="0" fontId="44" fillId="0" borderId="49" xfId="3" applyFont="1" applyFill="1" applyBorder="1" applyAlignment="1">
      <alignment horizontal="center" vertical="center"/>
    </xf>
    <xf numFmtId="0" fontId="25" fillId="0" borderId="50" xfId="3" applyNumberFormat="1" applyFill="1" applyBorder="1" applyAlignment="1">
      <alignment vertical="center"/>
    </xf>
    <xf numFmtId="0" fontId="25" fillId="0" borderId="51" xfId="3" applyNumberFormat="1" applyFill="1" applyBorder="1" applyAlignment="1">
      <alignment vertical="center"/>
    </xf>
    <xf numFmtId="0" fontId="25" fillId="19" borderId="51" xfId="3" applyNumberFormat="1" applyFill="1" applyBorder="1" applyAlignment="1">
      <alignment horizontal="center" vertical="center"/>
    </xf>
    <xf numFmtId="0" fontId="25" fillId="0" borderId="52" xfId="3" applyNumberFormat="1" applyFill="1" applyBorder="1" applyAlignment="1">
      <alignment vertical="center"/>
    </xf>
    <xf numFmtId="0" fontId="45" fillId="0" borderId="53" xfId="3" applyFont="1" applyFill="1" applyBorder="1" applyAlignment="1">
      <alignment horizontal="center" vertical="center"/>
    </xf>
    <xf numFmtId="0" fontId="45" fillId="0" borderId="0" xfId="3" applyFont="1" applyFill="1" applyAlignment="1">
      <alignment horizontal="center" vertical="center"/>
    </xf>
    <xf numFmtId="0" fontId="44" fillId="0" borderId="55" xfId="3" applyFont="1" applyFill="1" applyBorder="1" applyAlignment="1">
      <alignment horizontal="center" vertical="center"/>
    </xf>
    <xf numFmtId="0" fontId="44" fillId="0" borderId="55" xfId="3" applyFont="1" applyFill="1" applyBorder="1" applyAlignment="1">
      <alignment horizontal="left" vertical="center"/>
    </xf>
    <xf numFmtId="0" fontId="44" fillId="0" borderId="56" xfId="3" applyFont="1" applyFill="1" applyBorder="1" applyAlignment="1">
      <alignment horizontal="center" vertical="center"/>
    </xf>
    <xf numFmtId="0" fontId="25" fillId="0" borderId="57" xfId="3" applyNumberFormat="1" applyFill="1" applyBorder="1" applyAlignment="1">
      <alignment vertical="center"/>
    </xf>
    <xf numFmtId="0" fontId="25" fillId="0" borderId="58" xfId="3" applyNumberFormat="1" applyFill="1" applyBorder="1" applyAlignment="1">
      <alignment vertical="center"/>
    </xf>
    <xf numFmtId="0" fontId="25" fillId="19" borderId="58" xfId="3" applyNumberFormat="1" applyFill="1" applyBorder="1" applyAlignment="1">
      <alignment horizontal="center" vertical="center"/>
    </xf>
    <xf numFmtId="0" fontId="25" fillId="0" borderId="59" xfId="3" applyNumberFormat="1" applyFill="1" applyBorder="1" applyAlignment="1">
      <alignment vertical="center"/>
    </xf>
    <xf numFmtId="0" fontId="45" fillId="0" borderId="60" xfId="3" applyFont="1" applyFill="1" applyBorder="1" applyAlignment="1">
      <alignment horizontal="center" vertical="center"/>
    </xf>
    <xf numFmtId="0" fontId="45" fillId="0" borderId="55" xfId="3" applyFont="1" applyFill="1" applyBorder="1" applyAlignment="1">
      <alignment horizontal="center" vertical="center"/>
    </xf>
    <xf numFmtId="0" fontId="45" fillId="0" borderId="55" xfId="3" applyFont="1" applyFill="1" applyBorder="1" applyAlignment="1">
      <alignment horizontal="left" vertical="center"/>
    </xf>
    <xf numFmtId="0" fontId="45" fillId="0" borderId="56" xfId="3" applyFont="1" applyFill="1" applyBorder="1" applyAlignment="1">
      <alignment horizontal="center" vertical="center"/>
    </xf>
    <xf numFmtId="0" fontId="45" fillId="0" borderId="57" xfId="3" applyNumberFormat="1" applyFont="1" applyFill="1" applyBorder="1" applyAlignment="1">
      <alignment vertical="center"/>
    </xf>
    <xf numFmtId="0" fontId="45" fillId="0" borderId="58" xfId="3" applyNumberFormat="1" applyFont="1" applyFill="1" applyBorder="1" applyAlignment="1">
      <alignment vertical="center"/>
    </xf>
    <xf numFmtId="0" fontId="45" fillId="0" borderId="59" xfId="3" applyNumberFormat="1" applyFont="1" applyFill="1" applyBorder="1" applyAlignment="1">
      <alignment vertical="center"/>
    </xf>
    <xf numFmtId="0" fontId="46" fillId="0" borderId="62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vertical="center"/>
    </xf>
    <xf numFmtId="0" fontId="44" fillId="0" borderId="62" xfId="3" applyFont="1" applyFill="1" applyBorder="1" applyAlignment="1">
      <alignment horizontal="center" vertical="center"/>
    </xf>
    <xf numFmtId="0" fontId="44" fillId="0" borderId="63" xfId="3" applyFont="1" applyFill="1" applyBorder="1" applyAlignment="1">
      <alignment horizontal="center" vertical="center"/>
    </xf>
    <xf numFmtId="0" fontId="45" fillId="0" borderId="64" xfId="3" applyNumberFormat="1" applyFont="1" applyFill="1" applyBorder="1" applyAlignment="1">
      <alignment vertical="center"/>
    </xf>
    <xf numFmtId="0" fontId="45" fillId="0" borderId="65" xfId="3" applyNumberFormat="1" applyFont="1" applyFill="1" applyBorder="1" applyAlignment="1">
      <alignment vertical="center"/>
    </xf>
    <xf numFmtId="0" fontId="25" fillId="19" borderId="65" xfId="3" applyNumberFormat="1" applyFill="1" applyBorder="1" applyAlignment="1">
      <alignment horizontal="center" vertical="center"/>
    </xf>
    <xf numFmtId="0" fontId="45" fillId="0" borderId="66" xfId="3" applyNumberFormat="1" applyFont="1" applyFill="1" applyBorder="1" applyAlignment="1">
      <alignment vertical="center"/>
    </xf>
    <xf numFmtId="0" fontId="45" fillId="0" borderId="67" xfId="3" applyFont="1" applyFill="1" applyBorder="1" applyAlignment="1">
      <alignment horizontal="center" vertical="center"/>
    </xf>
    <xf numFmtId="0" fontId="47" fillId="8" borderId="68" xfId="3" applyFont="1" applyFill="1" applyBorder="1" applyAlignment="1">
      <alignment horizontal="center" vertical="center"/>
    </xf>
    <xf numFmtId="0" fontId="47" fillId="8" borderId="68" xfId="3" applyNumberFormat="1" applyFont="1" applyFill="1" applyBorder="1" applyAlignment="1">
      <alignment horizontal="center" vertical="center"/>
    </xf>
    <xf numFmtId="0" fontId="47" fillId="20" borderId="68" xfId="3" applyFont="1" applyFill="1" applyBorder="1" applyAlignment="1">
      <alignment horizontal="center" vertical="center"/>
    </xf>
    <xf numFmtId="0" fontId="47" fillId="20" borderId="68" xfId="3" applyNumberFormat="1" applyFont="1" applyFill="1" applyBorder="1" applyAlignment="1">
      <alignment horizontal="center" vertical="center"/>
    </xf>
    <xf numFmtId="0" fontId="46" fillId="0" borderId="70" xfId="3" applyFont="1" applyBorder="1" applyAlignment="1">
      <alignment horizontal="center" vertical="center"/>
    </xf>
    <xf numFmtId="0" fontId="46" fillId="0" borderId="70" xfId="3" applyFont="1" applyBorder="1"/>
    <xf numFmtId="0" fontId="46" fillId="0" borderId="71" xfId="3" applyFont="1" applyBorder="1" applyAlignment="1">
      <alignment horizontal="center" vertical="center"/>
    </xf>
    <xf numFmtId="0" fontId="25" fillId="0" borderId="72" xfId="3" applyNumberFormat="1" applyFill="1" applyBorder="1" applyAlignment="1">
      <alignment vertical="center"/>
    </xf>
    <xf numFmtId="0" fontId="25" fillId="0" borderId="73" xfId="3" applyNumberFormat="1" applyFill="1" applyBorder="1" applyAlignment="1">
      <alignment vertical="center"/>
    </xf>
    <xf numFmtId="0" fontId="25" fillId="0" borderId="74" xfId="3" applyNumberFormat="1" applyFill="1" applyBorder="1" applyAlignment="1">
      <alignment vertical="center"/>
    </xf>
    <xf numFmtId="0" fontId="25" fillId="0" borderId="75" xfId="3" applyBorder="1"/>
    <xf numFmtId="0" fontId="25" fillId="0" borderId="0" xfId="3"/>
    <xf numFmtId="0" fontId="46" fillId="0" borderId="55" xfId="3" applyFont="1" applyBorder="1" applyAlignment="1">
      <alignment horizontal="center" vertical="center"/>
    </xf>
    <xf numFmtId="0" fontId="46" fillId="0" borderId="55" xfId="3" applyFont="1" applyBorder="1"/>
    <xf numFmtId="0" fontId="46" fillId="0" borderId="56" xfId="3" applyFont="1" applyBorder="1" applyAlignment="1">
      <alignment horizontal="center" vertical="center"/>
    </xf>
    <xf numFmtId="0" fontId="25" fillId="0" borderId="60" xfId="3" applyBorder="1"/>
    <xf numFmtId="0" fontId="25" fillId="0" borderId="58" xfId="3" applyNumberFormat="1" applyFill="1" applyBorder="1" applyAlignment="1">
      <alignment horizontal="center" vertical="center"/>
    </xf>
    <xf numFmtId="0" fontId="46" fillId="0" borderId="77" xfId="3" applyFont="1" applyBorder="1" applyAlignment="1">
      <alignment horizontal="center" vertical="center"/>
    </xf>
    <xf numFmtId="0" fontId="46" fillId="0" borderId="77" xfId="3" applyFont="1" applyBorder="1"/>
    <xf numFmtId="0" fontId="46" fillId="0" borderId="78" xfId="3" applyFont="1" applyBorder="1" applyAlignment="1">
      <alignment horizontal="center" vertical="center"/>
    </xf>
    <xf numFmtId="0" fontId="25" fillId="0" borderId="79" xfId="3" applyNumberFormat="1" applyFill="1" applyBorder="1" applyAlignment="1">
      <alignment vertical="center"/>
    </xf>
    <xf numFmtId="0" fontId="25" fillId="0" borderId="80" xfId="3" applyNumberFormat="1" applyFill="1" applyBorder="1" applyAlignment="1">
      <alignment vertical="center"/>
    </xf>
    <xf numFmtId="0" fontId="25" fillId="0" borderId="81" xfId="3" applyNumberFormat="1" applyFill="1" applyBorder="1" applyAlignment="1">
      <alignment vertical="center"/>
    </xf>
    <xf numFmtId="0" fontId="25" fillId="0" borderId="82" xfId="3" applyBorder="1"/>
    <xf numFmtId="0" fontId="25" fillId="0" borderId="53" xfId="3" applyFill="1" applyBorder="1" applyAlignment="1">
      <alignment horizontal="center" vertical="center"/>
    </xf>
    <xf numFmtId="0" fontId="25" fillId="0" borderId="60" xfId="3" applyFill="1" applyBorder="1" applyAlignment="1">
      <alignment horizontal="center" vertical="center"/>
    </xf>
    <xf numFmtId="0" fontId="43" fillId="19" borderId="58" xfId="3" applyNumberFormat="1" applyFont="1" applyFill="1" applyBorder="1" applyAlignment="1">
      <alignment horizontal="center" vertical="center"/>
    </xf>
    <xf numFmtId="0" fontId="25" fillId="0" borderId="64" xfId="3" applyNumberFormat="1" applyFill="1" applyBorder="1" applyAlignment="1">
      <alignment vertical="center"/>
    </xf>
    <xf numFmtId="0" fontId="25" fillId="0" borderId="65" xfId="3" applyNumberFormat="1" applyFill="1" applyBorder="1" applyAlignment="1">
      <alignment vertical="center"/>
    </xf>
    <xf numFmtId="0" fontId="25" fillId="0" borderId="66" xfId="3" applyNumberFormat="1" applyFill="1" applyBorder="1" applyAlignment="1">
      <alignment vertical="center"/>
    </xf>
    <xf numFmtId="0" fontId="44" fillId="0" borderId="83" xfId="3" applyFont="1" applyFill="1" applyBorder="1" applyAlignment="1">
      <alignment horizontal="center" vertical="center"/>
    </xf>
    <xf numFmtId="0" fontId="44" fillId="0" borderId="70" xfId="3" applyFont="1" applyFill="1" applyBorder="1" applyAlignment="1">
      <alignment horizontal="center" vertical="center"/>
    </xf>
    <xf numFmtId="0" fontId="44" fillId="0" borderId="70" xfId="3" applyFont="1" applyFill="1" applyBorder="1"/>
    <xf numFmtId="0" fontId="44" fillId="0" borderId="71" xfId="3" applyFont="1" applyFill="1" applyBorder="1" applyAlignment="1">
      <alignment horizontal="center" vertical="center"/>
    </xf>
    <xf numFmtId="0" fontId="25" fillId="19" borderId="72" xfId="3" applyNumberFormat="1" applyFill="1" applyBorder="1" applyAlignment="1">
      <alignment horizontal="center" vertical="center"/>
    </xf>
    <xf numFmtId="0" fontId="25" fillId="0" borderId="75" xfId="3" applyFill="1" applyBorder="1"/>
    <xf numFmtId="0" fontId="44" fillId="0" borderId="55" xfId="3" applyFont="1" applyFill="1" applyBorder="1"/>
    <xf numFmtId="0" fontId="25" fillId="0" borderId="60" xfId="3" applyFill="1" applyBorder="1"/>
    <xf numFmtId="0" fontId="45" fillId="0" borderId="62" xfId="3" applyFont="1" applyFill="1" applyBorder="1" applyAlignment="1">
      <alignment horizontal="center" vertical="center"/>
    </xf>
    <xf numFmtId="0" fontId="45" fillId="0" borderId="55" xfId="3" applyFont="1" applyFill="1" applyBorder="1"/>
    <xf numFmtId="0" fontId="45" fillId="0" borderId="60" xfId="3" applyFont="1" applyFill="1" applyBorder="1"/>
    <xf numFmtId="0" fontId="44" fillId="0" borderId="84" xfId="3" applyFont="1" applyFill="1" applyBorder="1" applyAlignment="1">
      <alignment horizontal="center" vertical="center"/>
    </xf>
    <xf numFmtId="0" fontId="44" fillId="0" borderId="85" xfId="3" applyFont="1" applyFill="1" applyBorder="1" applyAlignment="1">
      <alignment horizontal="center" vertical="center"/>
    </xf>
    <xf numFmtId="0" fontId="44" fillId="0" borderId="85" xfId="3" applyFont="1" applyFill="1" applyBorder="1"/>
    <xf numFmtId="0" fontId="25" fillId="0" borderId="85" xfId="3" applyNumberFormat="1" applyFill="1" applyBorder="1" applyAlignment="1">
      <alignment vertical="center"/>
    </xf>
    <xf numFmtId="0" fontId="25" fillId="19" borderId="85" xfId="3" applyNumberFormat="1" applyFill="1" applyBorder="1" applyAlignment="1">
      <alignment horizontal="center" vertical="center"/>
    </xf>
    <xf numFmtId="0" fontId="25" fillId="0" borderId="86" xfId="3" applyFill="1" applyBorder="1"/>
    <xf numFmtId="0" fontId="44" fillId="0" borderId="87" xfId="3" applyFont="1" applyFill="1" applyBorder="1" applyAlignment="1">
      <alignment horizontal="center" vertical="center"/>
    </xf>
    <xf numFmtId="0" fontId="44" fillId="0" borderId="88" xfId="3" applyFont="1" applyFill="1" applyBorder="1" applyAlignment="1">
      <alignment horizontal="center" vertical="center"/>
    </xf>
    <xf numFmtId="0" fontId="45" fillId="0" borderId="88" xfId="3" applyFont="1" applyFill="1" applyBorder="1" applyAlignment="1">
      <alignment horizontal="left" vertical="center"/>
    </xf>
    <xf numFmtId="0" fontId="45" fillId="0" borderId="88" xfId="3" applyFont="1" applyFill="1" applyBorder="1" applyAlignment="1">
      <alignment horizontal="center" vertical="center"/>
    </xf>
    <xf numFmtId="0" fontId="45" fillId="0" borderId="88" xfId="3" applyFont="1" applyFill="1" applyBorder="1" applyAlignment="1">
      <alignment vertical="center"/>
    </xf>
    <xf numFmtId="0" fontId="45" fillId="0" borderId="89" xfId="3" applyFont="1" applyFill="1" applyBorder="1" applyAlignment="1">
      <alignment vertical="center"/>
    </xf>
    <xf numFmtId="0" fontId="45" fillId="0" borderId="89" xfId="3" applyFont="1" applyFill="1" applyBorder="1" applyAlignment="1">
      <alignment horizontal="center" vertical="center"/>
    </xf>
    <xf numFmtId="0" fontId="25" fillId="0" borderId="90" xfId="3" applyNumberFormat="1" applyFill="1" applyBorder="1" applyAlignment="1">
      <alignment vertical="center"/>
    </xf>
    <xf numFmtId="0" fontId="25" fillId="0" borderId="91" xfId="3" applyNumberFormat="1" applyFill="1" applyBorder="1" applyAlignment="1">
      <alignment vertical="center"/>
    </xf>
    <xf numFmtId="0" fontId="25" fillId="0" borderId="92" xfId="3" applyNumberFormat="1" applyFill="1" applyBorder="1" applyAlignment="1">
      <alignment vertical="center"/>
    </xf>
    <xf numFmtId="0" fontId="45" fillId="0" borderId="93" xfId="3" applyFont="1" applyFill="1" applyBorder="1" applyAlignment="1">
      <alignment vertical="center"/>
    </xf>
    <xf numFmtId="0" fontId="25" fillId="0" borderId="0" xfId="3" applyFill="1" applyAlignment="1">
      <alignment vertical="center"/>
    </xf>
    <xf numFmtId="0" fontId="25" fillId="0" borderId="39" xfId="3" applyBorder="1"/>
    <xf numFmtId="0" fontId="25" fillId="0" borderId="94" xfId="3" applyBorder="1"/>
    <xf numFmtId="0" fontId="25" fillId="0" borderId="46" xfId="3" applyBorder="1"/>
    <xf numFmtId="0" fontId="25" fillId="0" borderId="0" xfId="3" applyFill="1" applyAlignment="1">
      <alignment horizontal="left" vertical="center"/>
    </xf>
    <xf numFmtId="0" fontId="12" fillId="21" borderId="1" xfId="0" applyFont="1" applyFill="1" applyBorder="1" applyAlignment="1">
      <alignment horizontal="left" wrapText="1" readingOrder="1"/>
    </xf>
    <xf numFmtId="0" fontId="12" fillId="21" borderId="1" xfId="0" applyFont="1" applyFill="1" applyBorder="1" applyAlignment="1">
      <alignment horizontal="center" wrapText="1" readingOrder="1"/>
    </xf>
    <xf numFmtId="0" fontId="11" fillId="21" borderId="1" xfId="0" applyFont="1" applyFill="1" applyBorder="1" applyAlignment="1">
      <alignment horizontal="left" wrapText="1" readingOrder="1"/>
    </xf>
    <xf numFmtId="0" fontId="11" fillId="21" borderId="1" xfId="0" applyFont="1" applyFill="1" applyBorder="1" applyAlignment="1">
      <alignment horizontal="center" wrapText="1" readingOrder="1"/>
    </xf>
    <xf numFmtId="0" fontId="12" fillId="21" borderId="1" xfId="0" applyFont="1" applyFill="1" applyBorder="1" applyAlignment="1">
      <alignment horizontal="center" vertical="center" wrapText="1" readingOrder="1"/>
    </xf>
    <xf numFmtId="0" fontId="12" fillId="21" borderId="26" xfId="0" applyFont="1" applyFill="1" applyBorder="1" applyAlignment="1">
      <alignment horizontal="center" wrapText="1" readingOrder="1"/>
    </xf>
    <xf numFmtId="0" fontId="11" fillId="21" borderId="26" xfId="0" applyFont="1" applyFill="1" applyBorder="1" applyAlignment="1">
      <alignment horizontal="left" wrapText="1" readingOrder="1"/>
    </xf>
    <xf numFmtId="0" fontId="11" fillId="21" borderId="26" xfId="0" applyFont="1" applyFill="1" applyBorder="1" applyAlignment="1">
      <alignment horizontal="center" wrapText="1" readingOrder="1"/>
    </xf>
    <xf numFmtId="0" fontId="9" fillId="3" borderId="27" xfId="0" applyFont="1" applyFill="1" applyBorder="1" applyAlignment="1">
      <alignment horizontal="center" vertical="center" wrapText="1" readingOrder="1"/>
    </xf>
    <xf numFmtId="0" fontId="38" fillId="3" borderId="1" xfId="0" applyFont="1" applyFill="1" applyBorder="1"/>
    <xf numFmtId="0" fontId="48" fillId="3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37" fontId="3" fillId="4" borderId="4" xfId="1" applyNumberFormat="1" applyFont="1" applyFill="1" applyBorder="1" applyAlignment="1">
      <alignment horizontal="center" vertical="center"/>
    </xf>
    <xf numFmtId="187" fontId="3" fillId="4" borderId="3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37" fontId="6" fillId="0" borderId="1" xfId="1" applyNumberFormat="1" applyFont="1" applyBorder="1" applyAlignment="1">
      <alignment horizontal="center" vertical="center"/>
    </xf>
    <xf numFmtId="188" fontId="4" fillId="0" borderId="1" xfId="1" applyNumberFormat="1" applyFont="1" applyBorder="1" applyAlignment="1">
      <alignment horizontal="center" vertical="center"/>
    </xf>
    <xf numFmtId="39" fontId="4" fillId="0" borderId="1" xfId="1" applyNumberFormat="1" applyFont="1" applyFill="1" applyBorder="1" applyAlignment="1">
      <alignment horizontal="center" vertical="center"/>
    </xf>
    <xf numFmtId="15" fontId="9" fillId="6" borderId="17" xfId="0" applyNumberFormat="1" applyFont="1" applyFill="1" applyBorder="1" applyAlignment="1">
      <alignment horizontal="center" vertical="center" wrapText="1" readingOrder="1"/>
    </xf>
    <xf numFmtId="15" fontId="9" fillId="6" borderId="18" xfId="0" applyNumberFormat="1" applyFont="1" applyFill="1" applyBorder="1" applyAlignment="1">
      <alignment horizontal="center" vertical="center" wrapText="1" readingOrder="1"/>
    </xf>
    <xf numFmtId="15" fontId="9" fillId="6" borderId="19" xfId="0" applyNumberFormat="1" applyFont="1" applyFill="1" applyBorder="1" applyAlignment="1">
      <alignment horizontal="center" vertical="center" wrapText="1" readingOrder="1"/>
    </xf>
    <xf numFmtId="15" fontId="9" fillId="0" borderId="17" xfId="0" applyNumberFormat="1" applyFont="1" applyBorder="1" applyAlignment="1">
      <alignment horizontal="center" vertical="center" wrapText="1" readingOrder="1"/>
    </xf>
    <xf numFmtId="15" fontId="9" fillId="0" borderId="18" xfId="0" applyNumberFormat="1" applyFont="1" applyBorder="1" applyAlignment="1">
      <alignment horizontal="center" vertical="center" wrapText="1" readingOrder="1"/>
    </xf>
    <xf numFmtId="15" fontId="9" fillId="0" borderId="19" xfId="0" applyNumberFormat="1" applyFont="1" applyBorder="1" applyAlignment="1">
      <alignment horizontal="center" vertical="center" wrapText="1" readingOrder="1"/>
    </xf>
    <xf numFmtId="0" fontId="21" fillId="0" borderId="10" xfId="0" applyFont="1" applyBorder="1" applyAlignment="1">
      <alignment horizontal="center" wrapText="1"/>
    </xf>
    <xf numFmtId="0" fontId="17" fillId="0" borderId="12" xfId="0" applyFont="1" applyFill="1" applyBorder="1" applyAlignment="1">
      <alignment horizontal="center" vertical="top"/>
    </xf>
    <xf numFmtId="0" fontId="17" fillId="0" borderId="10" xfId="0" applyFont="1" applyFill="1" applyBorder="1" applyAlignment="1">
      <alignment horizontal="center" vertical="top"/>
    </xf>
    <xf numFmtId="0" fontId="17" fillId="0" borderId="8" xfId="0" applyFont="1" applyFill="1" applyBorder="1" applyAlignment="1">
      <alignment horizontal="center" vertical="top"/>
    </xf>
    <xf numFmtId="0" fontId="40" fillId="2" borderId="12" xfId="2" applyFont="1" applyBorder="1" applyAlignment="1">
      <alignment horizontal="center" vertical="center"/>
    </xf>
    <xf numFmtId="0" fontId="40" fillId="2" borderId="10" xfId="2" applyFont="1" applyBorder="1" applyAlignment="1">
      <alignment horizontal="center" vertical="center"/>
    </xf>
    <xf numFmtId="0" fontId="40" fillId="2" borderId="8" xfId="2" applyFont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top"/>
    </xf>
    <xf numFmtId="0" fontId="39" fillId="0" borderId="10" xfId="0" applyFont="1" applyFill="1" applyBorder="1" applyAlignment="1">
      <alignment horizontal="center" vertical="top" wrapText="1"/>
    </xf>
    <xf numFmtId="0" fontId="40" fillId="2" borderId="2" xfId="2" applyFont="1" applyBorder="1" applyAlignment="1">
      <alignment horizontal="center" vertical="center"/>
    </xf>
    <xf numFmtId="0" fontId="40" fillId="2" borderId="3" xfId="2" applyFont="1" applyBorder="1" applyAlignment="1">
      <alignment horizontal="center" vertical="center"/>
    </xf>
    <xf numFmtId="0" fontId="40" fillId="2" borderId="4" xfId="2" applyFont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 wrapText="1" readingOrder="1"/>
    </xf>
    <xf numFmtId="0" fontId="11" fillId="0" borderId="28" xfId="0" applyFont="1" applyFill="1" applyBorder="1" applyAlignment="1">
      <alignment horizontal="center" vertical="center" wrapText="1" readingOrder="1"/>
    </xf>
    <xf numFmtId="0" fontId="11" fillId="0" borderId="29" xfId="0" applyFont="1" applyFill="1" applyBorder="1" applyAlignment="1">
      <alignment horizontal="center" vertical="center" wrapText="1" readingOrder="1"/>
    </xf>
    <xf numFmtId="0" fontId="11" fillId="0" borderId="27" xfId="0" applyFont="1" applyFill="1" applyBorder="1" applyAlignment="1">
      <alignment horizontal="center" wrapText="1" readingOrder="1"/>
    </xf>
    <xf numFmtId="0" fontId="11" fillId="0" borderId="29" xfId="0" applyFont="1" applyFill="1" applyBorder="1" applyAlignment="1">
      <alignment horizontal="center" wrapText="1" readingOrder="1"/>
    </xf>
    <xf numFmtId="0" fontId="12" fillId="0" borderId="27" xfId="0" applyFont="1" applyFill="1" applyBorder="1" applyAlignment="1">
      <alignment horizontal="center" vertical="center" wrapText="1" readingOrder="1"/>
    </xf>
    <xf numFmtId="0" fontId="12" fillId="0" borderId="28" xfId="0" applyFont="1" applyFill="1" applyBorder="1" applyAlignment="1">
      <alignment horizontal="center" vertical="center" wrapText="1" readingOrder="1"/>
    </xf>
    <xf numFmtId="0" fontId="12" fillId="0" borderId="29" xfId="0" applyFont="1" applyFill="1" applyBorder="1" applyAlignment="1">
      <alignment horizontal="center" vertical="center" wrapText="1" readingOrder="1"/>
    </xf>
    <xf numFmtId="0" fontId="11" fillId="0" borderId="95" xfId="0" applyFont="1" applyFill="1" applyBorder="1" applyAlignment="1">
      <alignment horizontal="center" vertical="center" wrapText="1" readingOrder="1"/>
    </xf>
    <xf numFmtId="0" fontId="11" fillId="0" borderId="96" xfId="0" applyFont="1" applyFill="1" applyBorder="1" applyAlignment="1">
      <alignment horizontal="center" vertical="center" wrapText="1" readingOrder="1"/>
    </xf>
    <xf numFmtId="0" fontId="11" fillId="21" borderId="1" xfId="0" applyFont="1" applyFill="1" applyBorder="1" applyAlignment="1">
      <alignment horizontal="center" vertical="center" wrapText="1" readingOrder="1"/>
    </xf>
    <xf numFmtId="0" fontId="12" fillId="21" borderId="1" xfId="0" applyFont="1" applyFill="1" applyBorder="1" applyAlignment="1">
      <alignment horizontal="center" vertical="top" wrapText="1" readingOrder="1"/>
    </xf>
    <xf numFmtId="0" fontId="16" fillId="0" borderId="30" xfId="0" applyFont="1" applyBorder="1" applyAlignment="1">
      <alignment horizontal="center" wrapText="1"/>
    </xf>
    <xf numFmtId="0" fontId="16" fillId="0" borderId="30" xfId="0" applyFont="1" applyBorder="1" applyAlignment="1">
      <alignment horizontal="center"/>
    </xf>
    <xf numFmtId="0" fontId="13" fillId="0" borderId="28" xfId="0" applyFont="1" applyFill="1" applyBorder="1" applyAlignment="1">
      <alignment horizontal="center" vertical="center" wrapText="1" readingOrder="1"/>
    </xf>
    <xf numFmtId="0" fontId="13" fillId="0" borderId="29" xfId="0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9" fillId="3" borderId="30" xfId="0" applyFont="1" applyFill="1" applyBorder="1" applyAlignment="1">
      <alignment horizontal="left" wrapText="1" readingOrder="1"/>
    </xf>
    <xf numFmtId="0" fontId="17" fillId="3" borderId="0" xfId="0" applyFont="1" applyFill="1" applyAlignment="1">
      <alignment horizontal="left" wrapText="1" readingOrder="1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3" fillId="9" borderId="1" xfId="0" applyFont="1" applyFill="1" applyBorder="1" applyAlignment="1">
      <alignment horizontal="center" vertical="center" wrapText="1"/>
    </xf>
    <xf numFmtId="0" fontId="24" fillId="10" borderId="2" xfId="0" applyFont="1" applyFill="1" applyBorder="1" applyAlignment="1">
      <alignment horizontal="center" vertical="center" wrapText="1"/>
    </xf>
    <xf numFmtId="0" fontId="24" fillId="10" borderId="4" xfId="0" applyFont="1" applyFill="1" applyBorder="1" applyAlignment="1">
      <alignment horizontal="center" vertical="center" wrapText="1"/>
    </xf>
    <xf numFmtId="0" fontId="24" fillId="11" borderId="2" xfId="0" applyFont="1" applyFill="1" applyBorder="1" applyAlignment="1">
      <alignment horizontal="center" vertical="center" wrapText="1"/>
    </xf>
    <xf numFmtId="0" fontId="24" fillId="11" borderId="4" xfId="0" applyFont="1" applyFill="1" applyBorder="1" applyAlignment="1">
      <alignment horizontal="center" vertical="center" wrapText="1"/>
    </xf>
    <xf numFmtId="0" fontId="24" fillId="12" borderId="9" xfId="0" applyFont="1" applyFill="1" applyBorder="1" applyAlignment="1">
      <alignment horizontal="center" vertical="center" wrapText="1"/>
    </xf>
    <xf numFmtId="0" fontId="24" fillId="12" borderId="11" xfId="0" applyFont="1" applyFill="1" applyBorder="1" applyAlignment="1">
      <alignment horizontal="center" vertical="center" wrapText="1"/>
    </xf>
    <xf numFmtId="0" fontId="23" fillId="13" borderId="6" xfId="0" applyFont="1" applyFill="1" applyBorder="1" applyAlignment="1">
      <alignment horizontal="center" vertical="center" wrapText="1"/>
    </xf>
    <xf numFmtId="0" fontId="23" fillId="13" borderId="7" xfId="0" applyFont="1" applyFill="1" applyBorder="1" applyAlignment="1">
      <alignment horizontal="center" vertical="center" wrapText="1"/>
    </xf>
    <xf numFmtId="0" fontId="32" fillId="8" borderId="1" xfId="3" applyNumberFormat="1" applyFont="1" applyFill="1" applyBorder="1" applyAlignment="1">
      <alignment horizontal="center" vertical="center"/>
    </xf>
    <xf numFmtId="0" fontId="26" fillId="0" borderId="10" xfId="3" applyNumberFormat="1" applyFont="1" applyBorder="1" applyAlignment="1">
      <alignment horizontal="center" vertical="center" wrapText="1"/>
    </xf>
    <xf numFmtId="0" fontId="28" fillId="15" borderId="1" xfId="3" applyNumberFormat="1" applyFont="1" applyFill="1" applyBorder="1" applyAlignment="1">
      <alignment horizontal="center" vertical="center" wrapText="1"/>
    </xf>
    <xf numFmtId="0" fontId="28" fillId="15" borderId="6" xfId="3" applyNumberFormat="1" applyFont="1" applyFill="1" applyBorder="1" applyAlignment="1">
      <alignment horizontal="center" vertical="center" wrapText="1"/>
    </xf>
    <xf numFmtId="0" fontId="28" fillId="15" borderId="7" xfId="3" applyNumberFormat="1" applyFont="1" applyFill="1" applyBorder="1" applyAlignment="1">
      <alignment horizontal="center" vertical="center" wrapText="1"/>
    </xf>
    <xf numFmtId="0" fontId="29" fillId="15" borderId="1" xfId="3" applyNumberFormat="1" applyFont="1" applyFill="1" applyBorder="1" applyAlignment="1">
      <alignment horizontal="center" vertical="center"/>
    </xf>
    <xf numFmtId="0" fontId="42" fillId="0" borderId="0" xfId="3" applyFont="1" applyFill="1" applyAlignment="1">
      <alignment horizontal="center" vertical="center"/>
    </xf>
    <xf numFmtId="0" fontId="43" fillId="18" borderId="32" xfId="3" applyFont="1" applyFill="1" applyBorder="1" applyAlignment="1">
      <alignment horizontal="center" vertical="center" wrapText="1"/>
    </xf>
    <xf numFmtId="0" fontId="43" fillId="18" borderId="40" xfId="3" applyFont="1" applyFill="1" applyBorder="1" applyAlignment="1">
      <alignment horizontal="center" vertical="center" wrapText="1"/>
    </xf>
    <xf numFmtId="0" fontId="43" fillId="18" borderId="33" xfId="3" applyFont="1" applyFill="1" applyBorder="1" applyAlignment="1">
      <alignment horizontal="center" vertical="center"/>
    </xf>
    <xf numFmtId="0" fontId="43" fillId="18" borderId="41" xfId="3" applyFont="1" applyFill="1" applyBorder="1" applyAlignment="1">
      <alignment horizontal="center" vertical="center"/>
    </xf>
    <xf numFmtId="0" fontId="43" fillId="18" borderId="33" xfId="3" applyFont="1" applyFill="1" applyBorder="1" applyAlignment="1">
      <alignment horizontal="center" vertical="center" wrapText="1"/>
    </xf>
    <xf numFmtId="0" fontId="43" fillId="18" borderId="41" xfId="3" applyFont="1" applyFill="1" applyBorder="1" applyAlignment="1">
      <alignment horizontal="center" vertical="center" wrapText="1"/>
    </xf>
    <xf numFmtId="0" fontId="43" fillId="18" borderId="34" xfId="3" applyFont="1" applyFill="1" applyBorder="1" applyAlignment="1">
      <alignment horizontal="center" vertical="center" wrapText="1"/>
    </xf>
    <xf numFmtId="0" fontId="43" fillId="18" borderId="35" xfId="3" applyFont="1" applyFill="1" applyBorder="1" applyAlignment="1">
      <alignment horizontal="center" vertical="center" wrapText="1"/>
    </xf>
    <xf numFmtId="0" fontId="26" fillId="17" borderId="36" xfId="3" applyFont="1" applyFill="1" applyBorder="1" applyAlignment="1">
      <alignment horizontal="center" vertical="center"/>
    </xf>
    <xf numFmtId="0" fontId="26" fillId="17" borderId="33" xfId="3" applyFont="1" applyFill="1" applyBorder="1" applyAlignment="1">
      <alignment horizontal="center" vertical="center"/>
    </xf>
    <xf numFmtId="0" fontId="26" fillId="17" borderId="37" xfId="3" applyFont="1" applyFill="1" applyBorder="1" applyAlignment="1">
      <alignment horizontal="center" vertical="center"/>
    </xf>
    <xf numFmtId="0" fontId="26" fillId="18" borderId="38" xfId="3" applyFont="1" applyFill="1" applyBorder="1" applyAlignment="1">
      <alignment horizontal="center" vertical="center"/>
    </xf>
    <xf numFmtId="0" fontId="26" fillId="18" borderId="33" xfId="3" applyFont="1" applyFill="1" applyBorder="1" applyAlignment="1">
      <alignment horizontal="center" vertical="center"/>
    </xf>
    <xf numFmtId="0" fontId="26" fillId="18" borderId="34" xfId="3" applyFont="1" applyFill="1" applyBorder="1" applyAlignment="1">
      <alignment horizontal="center" vertical="center"/>
    </xf>
    <xf numFmtId="0" fontId="25" fillId="18" borderId="39" xfId="3" applyFill="1" applyBorder="1" applyAlignment="1">
      <alignment horizontal="center" vertical="center"/>
    </xf>
    <xf numFmtId="0" fontId="25" fillId="18" borderId="46" xfId="3" applyFill="1" applyBorder="1" applyAlignment="1">
      <alignment horizontal="center" vertical="center"/>
    </xf>
    <xf numFmtId="0" fontId="44" fillId="0" borderId="47" xfId="3" applyFont="1" applyFill="1" applyBorder="1" applyAlignment="1">
      <alignment horizontal="center" vertical="center"/>
    </xf>
    <xf numFmtId="0" fontId="44" fillId="0" borderId="54" xfId="3" applyFont="1" applyFill="1" applyBorder="1" applyAlignment="1">
      <alignment horizontal="center" vertical="center"/>
    </xf>
    <xf numFmtId="0" fontId="44" fillId="0" borderId="61" xfId="3" applyFont="1" applyFill="1" applyBorder="1" applyAlignment="1">
      <alignment horizontal="center" vertical="center"/>
    </xf>
    <xf numFmtId="0" fontId="44" fillId="0" borderId="48" xfId="3" applyFont="1" applyFill="1" applyBorder="1" applyAlignment="1">
      <alignment horizontal="center" vertical="center" wrapText="1"/>
    </xf>
    <xf numFmtId="0" fontId="44" fillId="0" borderId="55" xfId="3" applyFont="1" applyFill="1" applyBorder="1" applyAlignment="1">
      <alignment horizontal="center" vertical="center" wrapText="1"/>
    </xf>
    <xf numFmtId="0" fontId="44" fillId="0" borderId="62" xfId="3" applyFont="1" applyFill="1" applyBorder="1" applyAlignment="1">
      <alignment horizontal="center" vertical="center" wrapText="1"/>
    </xf>
    <xf numFmtId="0" fontId="44" fillId="0" borderId="48" xfId="3" applyFont="1" applyFill="1" applyBorder="1" applyAlignment="1">
      <alignment horizontal="center" vertical="center"/>
    </xf>
    <xf numFmtId="0" fontId="44" fillId="0" borderId="55" xfId="3" applyFont="1" applyFill="1" applyBorder="1" applyAlignment="1">
      <alignment horizontal="center" vertical="center"/>
    </xf>
    <xf numFmtId="0" fontId="44" fillId="0" borderId="69" xfId="3" applyFont="1" applyFill="1" applyBorder="1" applyAlignment="1">
      <alignment horizontal="center" vertical="center"/>
    </xf>
    <xf numFmtId="0" fontId="44" fillId="0" borderId="70" xfId="3" applyFont="1" applyFill="1" applyBorder="1" applyAlignment="1">
      <alignment horizontal="center" vertical="center"/>
    </xf>
    <xf numFmtId="0" fontId="47" fillId="8" borderId="68" xfId="3" applyFont="1" applyFill="1" applyBorder="1" applyAlignment="1">
      <alignment horizontal="center" vertical="center"/>
    </xf>
    <xf numFmtId="0" fontId="47" fillId="20" borderId="68" xfId="3" applyFont="1" applyFill="1" applyBorder="1" applyAlignment="1">
      <alignment horizontal="center" vertical="center"/>
    </xf>
    <xf numFmtId="0" fontId="46" fillId="0" borderId="69" xfId="3" applyFont="1" applyBorder="1" applyAlignment="1">
      <alignment horizontal="center" vertical="center"/>
    </xf>
    <xf numFmtId="0" fontId="46" fillId="0" borderId="54" xfId="3" applyFont="1" applyBorder="1" applyAlignment="1">
      <alignment horizontal="center" vertical="center"/>
    </xf>
    <xf numFmtId="0" fontId="46" fillId="0" borderId="76" xfId="3" applyFont="1" applyBorder="1" applyAlignment="1">
      <alignment horizontal="center" vertical="center"/>
    </xf>
    <xf numFmtId="0" fontId="46" fillId="0" borderId="70" xfId="3" applyFont="1" applyBorder="1" applyAlignment="1">
      <alignment horizontal="center" vertical="center"/>
    </xf>
    <xf numFmtId="0" fontId="46" fillId="0" borderId="55" xfId="3" applyFont="1" applyBorder="1" applyAlignment="1">
      <alignment horizontal="center" vertical="center"/>
    </xf>
    <xf numFmtId="0" fontId="46" fillId="0" borderId="77" xfId="3" applyFont="1" applyBorder="1" applyAlignment="1">
      <alignment horizontal="center" vertical="center"/>
    </xf>
    <xf numFmtId="0" fontId="46" fillId="0" borderId="70" xfId="3" applyFont="1" applyBorder="1" applyAlignment="1">
      <alignment horizontal="left" vertical="center"/>
    </xf>
    <xf numFmtId="0" fontId="46" fillId="0" borderId="55" xfId="3" applyFont="1" applyBorder="1" applyAlignment="1">
      <alignment horizontal="left" vertical="center"/>
    </xf>
    <xf numFmtId="0" fontId="46" fillId="0" borderId="77" xfId="3" applyFont="1" applyBorder="1" applyAlignment="1">
      <alignment horizontal="left" vertical="center"/>
    </xf>
    <xf numFmtId="0" fontId="44" fillId="0" borderId="48" xfId="3" applyFont="1" applyFill="1" applyBorder="1" applyAlignment="1">
      <alignment horizontal="left" vertical="center"/>
    </xf>
    <xf numFmtId="0" fontId="44" fillId="0" borderId="55" xfId="3" applyFont="1" applyFill="1" applyBorder="1" applyAlignment="1">
      <alignment horizontal="left" vertical="center"/>
    </xf>
    <xf numFmtId="0" fontId="21" fillId="0" borderId="10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5" fillId="8" borderId="3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4" fillId="17" borderId="2" xfId="0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horizontal="center" vertical="center"/>
    </xf>
    <xf numFmtId="0" fontId="4" fillId="17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</cellXfs>
  <cellStyles count="5">
    <cellStyle name="Comma" xfId="1" builtinId="3"/>
    <cellStyle name="Good" xfId="2" builtinId="26"/>
    <cellStyle name="Normal" xfId="0" builtinId="0"/>
    <cellStyle name="Normal 2" xfId="3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2</xdr:row>
      <xdr:rowOff>0</xdr:rowOff>
    </xdr:from>
    <xdr:to>
      <xdr:col>12</xdr:col>
      <xdr:colOff>349606</xdr:colOff>
      <xdr:row>57</xdr:row>
      <xdr:rowOff>113081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040" y="350520"/>
          <a:ext cx="7314286" cy="975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45720</xdr:rowOff>
    </xdr:from>
    <xdr:to>
      <xdr:col>4</xdr:col>
      <xdr:colOff>27709</xdr:colOff>
      <xdr:row>5</xdr:row>
      <xdr:rowOff>95250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3693"/>
        <a:stretch/>
      </xdr:blipFill>
      <xdr:spPr>
        <a:xfrm>
          <a:off x="1" y="45720"/>
          <a:ext cx="12164290" cy="950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410392</xdr:colOff>
      <xdr:row>0</xdr:row>
      <xdr:rowOff>31570</xdr:rowOff>
    </xdr:from>
    <xdr:to>
      <xdr:col>21</xdr:col>
      <xdr:colOff>414747</xdr:colOff>
      <xdr:row>11</xdr:row>
      <xdr:rowOff>18883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92292" y="31570"/>
          <a:ext cx="6626135" cy="4163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2" sqref="P22"/>
    </sheetView>
  </sheetViews>
  <sheetFormatPr defaultRowHeight="13.8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130" zoomScaleNormal="130" workbookViewId="0">
      <selection activeCell="G8" sqref="G8"/>
    </sheetView>
  </sheetViews>
  <sheetFormatPr defaultColWidth="8.8984375" defaultRowHeight="20.399999999999999"/>
  <cols>
    <col min="1" max="1" width="6.19921875" style="56" customWidth="1"/>
    <col min="2" max="2" width="17.8984375" style="56" customWidth="1"/>
    <col min="3" max="3" width="14.69921875" style="56" customWidth="1"/>
    <col min="4" max="4" width="10.3984375" style="56" customWidth="1"/>
    <col min="5" max="5" width="9.59765625" style="56" customWidth="1"/>
    <col min="6" max="6" width="10.69921875" style="56" customWidth="1"/>
    <col min="7" max="7" width="16.59765625" style="56" customWidth="1"/>
    <col min="8" max="16384" width="8.8984375" style="56"/>
  </cols>
  <sheetData>
    <row r="1" spans="1:7" ht="58.2" customHeight="1">
      <c r="A1" s="288" t="s">
        <v>279</v>
      </c>
      <c r="B1" s="377"/>
      <c r="C1" s="377"/>
      <c r="D1" s="377"/>
      <c r="E1" s="377"/>
      <c r="F1" s="377"/>
      <c r="G1" s="377"/>
    </row>
    <row r="2" spans="1:7" ht="56.4" customHeight="1">
      <c r="A2" s="155" t="s">
        <v>1</v>
      </c>
      <c r="B2" s="155" t="s">
        <v>275</v>
      </c>
      <c r="C2" s="156" t="s">
        <v>280</v>
      </c>
      <c r="D2" s="155" t="s">
        <v>276</v>
      </c>
      <c r="E2" s="155" t="s">
        <v>277</v>
      </c>
      <c r="F2" s="155" t="s">
        <v>278</v>
      </c>
      <c r="G2" s="155" t="s">
        <v>8</v>
      </c>
    </row>
    <row r="3" spans="1:7">
      <c r="A3" s="62">
        <v>1</v>
      </c>
      <c r="B3" s="152" t="s">
        <v>270</v>
      </c>
      <c r="C3" s="153">
        <v>5</v>
      </c>
      <c r="D3" s="62">
        <v>1</v>
      </c>
      <c r="E3" s="57">
        <v>500</v>
      </c>
      <c r="F3" s="154">
        <f>D3*E3</f>
        <v>500</v>
      </c>
      <c r="G3" s="154"/>
    </row>
    <row r="4" spans="1:7">
      <c r="A4" s="62">
        <v>2</v>
      </c>
      <c r="B4" s="152" t="s">
        <v>271</v>
      </c>
      <c r="C4" s="153">
        <v>14</v>
      </c>
      <c r="D4" s="62">
        <v>2</v>
      </c>
      <c r="E4" s="57">
        <v>500</v>
      </c>
      <c r="F4" s="154">
        <f t="shared" ref="F4:F7" si="0">D4*E4</f>
        <v>1000</v>
      </c>
      <c r="G4" s="154"/>
    </row>
    <row r="5" spans="1:7">
      <c r="A5" s="62">
        <v>3</v>
      </c>
      <c r="B5" s="152" t="s">
        <v>272</v>
      </c>
      <c r="C5" s="153">
        <v>5</v>
      </c>
      <c r="D5" s="62">
        <v>1</v>
      </c>
      <c r="E5" s="57">
        <v>500</v>
      </c>
      <c r="F5" s="154">
        <f t="shared" si="0"/>
        <v>500</v>
      </c>
      <c r="G5" s="154"/>
    </row>
    <row r="6" spans="1:7">
      <c r="A6" s="62">
        <v>4</v>
      </c>
      <c r="B6" s="152" t="s">
        <v>273</v>
      </c>
      <c r="C6" s="153">
        <v>7</v>
      </c>
      <c r="D6" s="62">
        <v>1</v>
      </c>
      <c r="E6" s="57">
        <v>500</v>
      </c>
      <c r="F6" s="154">
        <f t="shared" si="0"/>
        <v>500</v>
      </c>
      <c r="G6" s="154"/>
    </row>
    <row r="7" spans="1:7">
      <c r="A7" s="62">
        <v>5</v>
      </c>
      <c r="B7" s="152" t="s">
        <v>274</v>
      </c>
      <c r="C7" s="153">
        <v>25</v>
      </c>
      <c r="D7" s="62">
        <v>3</v>
      </c>
      <c r="E7" s="57">
        <v>500</v>
      </c>
      <c r="F7" s="154">
        <f t="shared" si="0"/>
        <v>1500</v>
      </c>
      <c r="G7" s="154"/>
    </row>
    <row r="8" spans="1:7">
      <c r="A8" s="57"/>
      <c r="B8" s="57"/>
      <c r="C8" s="57"/>
      <c r="D8" s="57"/>
      <c r="E8" s="57"/>
      <c r="F8" s="154">
        <f>SUM(F3:F7)</f>
        <v>4000</v>
      </c>
      <c r="G8" s="154"/>
    </row>
    <row r="10" spans="1:7">
      <c r="B10" s="56" t="s">
        <v>481</v>
      </c>
    </row>
  </sheetData>
  <mergeCells count="1">
    <mergeCell ref="A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5"/>
  <sheetViews>
    <sheetView tabSelected="1" zoomScaleNormal="100" workbookViewId="0">
      <selection activeCell="J35" sqref="J35"/>
    </sheetView>
  </sheetViews>
  <sheetFormatPr defaultRowHeight="13.8"/>
  <cols>
    <col min="2" max="2" width="39.8984375" customWidth="1"/>
    <col min="4" max="4" width="15" bestFit="1" customWidth="1"/>
    <col min="5" max="5" width="13.69921875" bestFit="1" customWidth="1"/>
    <col min="6" max="6" width="18.59765625" bestFit="1" customWidth="1"/>
    <col min="7" max="7" width="15.09765625" customWidth="1"/>
    <col min="8" max="8" width="26.59765625" customWidth="1"/>
    <col min="9" max="9" width="10.09765625" customWidth="1"/>
  </cols>
  <sheetData>
    <row r="2" spans="1:10" ht="24">
      <c r="A2" s="378" t="s">
        <v>0</v>
      </c>
      <c r="B2" s="378"/>
      <c r="C2" s="378"/>
      <c r="D2" s="378"/>
      <c r="E2" s="378"/>
      <c r="F2" s="378"/>
      <c r="G2" s="378"/>
      <c r="H2" s="378"/>
    </row>
    <row r="3" spans="1:10" ht="22.8" hidden="1">
      <c r="A3" s="1"/>
      <c r="B3" s="2"/>
      <c r="C3" s="1"/>
      <c r="D3" s="1"/>
      <c r="E3" s="1"/>
      <c r="F3" s="1"/>
      <c r="G3" s="1"/>
      <c r="H3" s="3"/>
    </row>
    <row r="4" spans="1:10" ht="24" hidden="1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5" t="s">
        <v>8</v>
      </c>
    </row>
    <row r="5" spans="1:10" ht="22.8" hidden="1">
      <c r="A5" s="109">
        <v>1</v>
      </c>
      <c r="B5" s="111" t="s">
        <v>262</v>
      </c>
      <c r="C5" s="109" t="s">
        <v>9</v>
      </c>
      <c r="D5" s="109">
        <v>19</v>
      </c>
      <c r="E5" s="109">
        <v>2</v>
      </c>
      <c r="F5" s="109">
        <v>100</v>
      </c>
      <c r="G5" s="9">
        <f t="shared" ref="G5:G10" si="0">D5*E5*F5</f>
        <v>3800</v>
      </c>
      <c r="H5" s="110"/>
    </row>
    <row r="6" spans="1:10" ht="22.8" hidden="1">
      <c r="A6" s="109">
        <v>2</v>
      </c>
      <c r="B6" s="7" t="s">
        <v>255</v>
      </c>
      <c r="C6" s="6" t="s">
        <v>9</v>
      </c>
      <c r="D6" s="6">
        <v>16</v>
      </c>
      <c r="E6" s="6">
        <v>3</v>
      </c>
      <c r="F6" s="8">
        <v>250</v>
      </c>
      <c r="G6" s="9">
        <f t="shared" si="0"/>
        <v>12000</v>
      </c>
      <c r="H6" s="8"/>
      <c r="I6">
        <f>1700*3</f>
        <v>5100</v>
      </c>
      <c r="J6">
        <f>I6*3</f>
        <v>15300</v>
      </c>
    </row>
    <row r="7" spans="1:10" ht="22.8" hidden="1">
      <c r="A7" s="109">
        <v>3</v>
      </c>
      <c r="B7" s="7" t="s">
        <v>261</v>
      </c>
      <c r="C7" s="6" t="s">
        <v>9</v>
      </c>
      <c r="D7" s="6">
        <v>2</v>
      </c>
      <c r="E7" s="6">
        <v>3</v>
      </c>
      <c r="F7" s="8">
        <v>250</v>
      </c>
      <c r="G7" s="9">
        <f t="shared" si="0"/>
        <v>1500</v>
      </c>
      <c r="H7" s="8"/>
    </row>
    <row r="8" spans="1:10" ht="22.8" hidden="1">
      <c r="A8" s="109">
        <v>4</v>
      </c>
      <c r="B8" s="10" t="s">
        <v>247</v>
      </c>
      <c r="C8" s="6" t="s">
        <v>9</v>
      </c>
      <c r="D8" s="6">
        <v>70</v>
      </c>
      <c r="E8" s="6">
        <v>3</v>
      </c>
      <c r="F8" s="8">
        <v>75</v>
      </c>
      <c r="G8" s="9">
        <f t="shared" si="0"/>
        <v>15750</v>
      </c>
      <c r="H8" s="8"/>
    </row>
    <row r="9" spans="1:10" ht="22.8" hidden="1">
      <c r="A9" s="109">
        <v>5</v>
      </c>
      <c r="B9" s="10" t="s">
        <v>263</v>
      </c>
      <c r="C9" s="6" t="s">
        <v>9</v>
      </c>
      <c r="D9" s="6">
        <v>70</v>
      </c>
      <c r="E9" s="6">
        <v>3</v>
      </c>
      <c r="F9" s="8">
        <v>25</v>
      </c>
      <c r="G9" s="9">
        <f t="shared" si="0"/>
        <v>5250</v>
      </c>
      <c r="H9" s="8"/>
    </row>
    <row r="10" spans="1:10" ht="22.8" hidden="1">
      <c r="A10" s="109">
        <v>6</v>
      </c>
      <c r="B10" s="10" t="s">
        <v>248</v>
      </c>
      <c r="C10" s="6" t="s">
        <v>10</v>
      </c>
      <c r="D10" s="6">
        <v>2</v>
      </c>
      <c r="E10" s="6">
        <v>11</v>
      </c>
      <c r="F10" s="8">
        <v>800</v>
      </c>
      <c r="G10" s="9">
        <f t="shared" si="0"/>
        <v>17600</v>
      </c>
      <c r="H10" s="8" t="s">
        <v>11</v>
      </c>
    </row>
    <row r="11" spans="1:10" ht="22.8" hidden="1">
      <c r="A11" s="109">
        <v>7</v>
      </c>
      <c r="B11" s="10" t="s">
        <v>12</v>
      </c>
      <c r="C11" s="6" t="s">
        <v>9</v>
      </c>
      <c r="D11" s="6"/>
      <c r="E11" s="6"/>
      <c r="F11" s="8">
        <v>1000</v>
      </c>
      <c r="G11" s="8">
        <v>1000</v>
      </c>
      <c r="H11" s="8"/>
    </row>
    <row r="12" spans="1:10" ht="22.8" hidden="1">
      <c r="A12" s="109">
        <v>8</v>
      </c>
      <c r="B12" s="10" t="s">
        <v>13</v>
      </c>
      <c r="C12" s="6" t="s">
        <v>9</v>
      </c>
      <c r="D12" s="6"/>
      <c r="E12" s="6"/>
      <c r="F12" s="8"/>
      <c r="G12" s="9">
        <v>4900</v>
      </c>
      <c r="H12" s="8"/>
    </row>
    <row r="13" spans="1:10" ht="22.8" hidden="1">
      <c r="A13" s="109">
        <v>9</v>
      </c>
      <c r="B13" s="106" t="s">
        <v>251</v>
      </c>
      <c r="C13" s="105" t="s">
        <v>253</v>
      </c>
      <c r="D13" s="105">
        <v>240</v>
      </c>
      <c r="E13" s="105"/>
      <c r="F13" s="107">
        <v>5</v>
      </c>
      <c r="G13" s="108">
        <f>D13*F13</f>
        <v>1200</v>
      </c>
      <c r="H13" s="8"/>
    </row>
    <row r="14" spans="1:10" ht="22.8" hidden="1">
      <c r="A14" s="109">
        <v>10</v>
      </c>
      <c r="B14" s="106" t="s">
        <v>252</v>
      </c>
      <c r="C14" s="105" t="s">
        <v>254</v>
      </c>
      <c r="D14" s="105">
        <v>4</v>
      </c>
      <c r="E14" s="105"/>
      <c r="F14" s="107">
        <v>20</v>
      </c>
      <c r="G14" s="108">
        <f>D14*F14</f>
        <v>80</v>
      </c>
      <c r="H14" s="8"/>
    </row>
    <row r="15" spans="1:10" ht="22.8" hidden="1">
      <c r="A15" s="109">
        <v>11</v>
      </c>
      <c r="B15" s="106" t="s">
        <v>249</v>
      </c>
      <c r="C15" s="105" t="s">
        <v>250</v>
      </c>
      <c r="D15" s="105">
        <v>4</v>
      </c>
      <c r="E15" s="105">
        <v>3</v>
      </c>
      <c r="F15" s="107">
        <v>2800</v>
      </c>
      <c r="G15" s="108">
        <f>D15*E15*F15</f>
        <v>33600</v>
      </c>
      <c r="H15" s="8"/>
    </row>
    <row r="16" spans="1:10" ht="22.8" hidden="1">
      <c r="A16" s="109">
        <v>12</v>
      </c>
      <c r="B16" s="106" t="s">
        <v>260</v>
      </c>
      <c r="C16" s="105"/>
      <c r="D16" s="105">
        <v>240</v>
      </c>
      <c r="E16" s="105"/>
      <c r="F16" s="107">
        <v>25</v>
      </c>
      <c r="G16" s="108">
        <f>D16*F16</f>
        <v>6000</v>
      </c>
      <c r="H16" s="8"/>
    </row>
    <row r="17" spans="1:8" ht="24" hidden="1">
      <c r="A17" s="4"/>
      <c r="B17" s="4" t="s">
        <v>14</v>
      </c>
      <c r="C17" s="4" t="s">
        <v>9</v>
      </c>
      <c r="D17" s="4"/>
      <c r="E17" s="4"/>
      <c r="F17" s="5"/>
      <c r="G17" s="11">
        <f>SUM(G6:G15)</f>
        <v>92880</v>
      </c>
      <c r="H17" s="5"/>
    </row>
    <row r="18" spans="1:8" hidden="1"/>
    <row r="19" spans="1:8" hidden="1"/>
    <row r="20" spans="1:8" hidden="1"/>
    <row r="21" spans="1:8" ht="24">
      <c r="A21" s="4" t="s">
        <v>1</v>
      </c>
      <c r="B21" s="4" t="s">
        <v>2</v>
      </c>
      <c r="C21" s="4" t="s">
        <v>3</v>
      </c>
      <c r="D21" s="4" t="s">
        <v>4</v>
      </c>
      <c r="E21" s="4" t="s">
        <v>5</v>
      </c>
      <c r="F21" s="4" t="s">
        <v>6</v>
      </c>
      <c r="G21" s="4" t="s">
        <v>7</v>
      </c>
      <c r="H21" s="5" t="s">
        <v>8</v>
      </c>
    </row>
    <row r="22" spans="1:8" ht="24">
      <c r="A22" s="273"/>
      <c r="B22" s="274"/>
      <c r="C22" s="274"/>
      <c r="D22" s="274"/>
      <c r="E22" s="274"/>
      <c r="F22" s="274"/>
      <c r="G22" s="276">
        <v>54500</v>
      </c>
      <c r="H22" s="275">
        <v>4900</v>
      </c>
    </row>
    <row r="23" spans="1:8" ht="24">
      <c r="A23" s="380" t="s">
        <v>281</v>
      </c>
      <c r="B23" s="381"/>
      <c r="C23" s="381"/>
      <c r="D23" s="381"/>
      <c r="E23" s="381"/>
      <c r="F23" s="381"/>
      <c r="G23" s="381"/>
      <c r="H23" s="382"/>
    </row>
    <row r="24" spans="1:8" ht="22.8">
      <c r="A24" s="109">
        <v>1</v>
      </c>
      <c r="B24" s="111" t="s">
        <v>262</v>
      </c>
      <c r="C24" s="109" t="s">
        <v>9</v>
      </c>
      <c r="D24" s="109">
        <v>19</v>
      </c>
      <c r="E24" s="109">
        <v>2</v>
      </c>
      <c r="F24" s="109">
        <v>100</v>
      </c>
      <c r="G24" s="9">
        <f t="shared" ref="G24:G30" si="1">D24*E24*F24</f>
        <v>3800</v>
      </c>
      <c r="H24" s="110"/>
    </row>
    <row r="25" spans="1:8" ht="22.8">
      <c r="A25" s="109">
        <v>2</v>
      </c>
      <c r="B25" s="7" t="s">
        <v>488</v>
      </c>
      <c r="C25" s="6" t="s">
        <v>9</v>
      </c>
      <c r="D25" s="6">
        <v>3</v>
      </c>
      <c r="E25" s="6">
        <v>3</v>
      </c>
      <c r="F25" s="8">
        <v>1700</v>
      </c>
      <c r="G25" s="9">
        <f t="shared" si="1"/>
        <v>15300</v>
      </c>
      <c r="H25" s="8"/>
    </row>
    <row r="26" spans="1:8" ht="22.8">
      <c r="A26" s="109">
        <v>3</v>
      </c>
      <c r="B26" s="7" t="s">
        <v>261</v>
      </c>
      <c r="C26" s="6" t="s">
        <v>9</v>
      </c>
      <c r="D26" s="6">
        <v>1</v>
      </c>
      <c r="E26" s="6">
        <v>3</v>
      </c>
      <c r="F26" s="8">
        <v>500</v>
      </c>
      <c r="G26" s="9">
        <f t="shared" si="1"/>
        <v>1500</v>
      </c>
      <c r="H26" s="8"/>
    </row>
    <row r="27" spans="1:8" ht="22.8">
      <c r="A27" s="109">
        <v>4</v>
      </c>
      <c r="B27" s="10" t="s">
        <v>247</v>
      </c>
      <c r="C27" s="6" t="s">
        <v>9</v>
      </c>
      <c r="D27" s="6">
        <v>70</v>
      </c>
      <c r="E27" s="6">
        <v>2</v>
      </c>
      <c r="F27" s="8">
        <v>75</v>
      </c>
      <c r="G27" s="9">
        <f t="shared" si="1"/>
        <v>10500</v>
      </c>
      <c r="H27" s="8"/>
    </row>
    <row r="28" spans="1:8" ht="22.8">
      <c r="A28" s="109">
        <v>5</v>
      </c>
      <c r="B28" s="10" t="s">
        <v>263</v>
      </c>
      <c r="C28" s="6" t="s">
        <v>9</v>
      </c>
      <c r="D28" s="6">
        <v>70</v>
      </c>
      <c r="E28" s="6">
        <v>3</v>
      </c>
      <c r="F28" s="8">
        <v>25</v>
      </c>
      <c r="G28" s="9">
        <f t="shared" si="1"/>
        <v>5250</v>
      </c>
      <c r="H28" s="8"/>
    </row>
    <row r="29" spans="1:8" ht="22.8">
      <c r="A29" s="109">
        <v>6</v>
      </c>
      <c r="B29" s="10" t="s">
        <v>248</v>
      </c>
      <c r="C29" s="6" t="s">
        <v>10</v>
      </c>
      <c r="D29" s="6">
        <v>2</v>
      </c>
      <c r="E29" s="6">
        <v>1</v>
      </c>
      <c r="F29" s="8">
        <v>800</v>
      </c>
      <c r="G29" s="9">
        <f t="shared" si="1"/>
        <v>1600</v>
      </c>
      <c r="H29" s="8"/>
    </row>
    <row r="30" spans="1:8" ht="22.8">
      <c r="A30" s="109">
        <v>7</v>
      </c>
      <c r="B30" s="10" t="s">
        <v>248</v>
      </c>
      <c r="C30" s="6" t="s">
        <v>10</v>
      </c>
      <c r="D30" s="6">
        <v>2</v>
      </c>
      <c r="E30" s="6">
        <v>11</v>
      </c>
      <c r="F30" s="8">
        <v>500</v>
      </c>
      <c r="G30" s="9">
        <f t="shared" si="1"/>
        <v>11000</v>
      </c>
      <c r="H30" s="8"/>
    </row>
    <row r="31" spans="1:8" ht="22.8">
      <c r="A31" s="109">
        <v>8</v>
      </c>
      <c r="B31" s="10" t="s">
        <v>12</v>
      </c>
      <c r="C31" s="6" t="s">
        <v>9</v>
      </c>
      <c r="D31" s="6"/>
      <c r="E31" s="6"/>
      <c r="F31" s="8">
        <v>1000</v>
      </c>
      <c r="G31" s="8">
        <v>1000</v>
      </c>
      <c r="H31" s="8"/>
    </row>
    <row r="32" spans="1:8" ht="22.8">
      <c r="A32" s="109">
        <v>9</v>
      </c>
      <c r="B32" s="10" t="s">
        <v>482</v>
      </c>
      <c r="C32" s="6" t="s">
        <v>489</v>
      </c>
      <c r="D32" s="6"/>
      <c r="E32" s="6">
        <v>6</v>
      </c>
      <c r="F32" s="8">
        <v>400</v>
      </c>
      <c r="G32" s="8">
        <f>E32*F32</f>
        <v>2400</v>
      </c>
      <c r="H32" s="8"/>
    </row>
    <row r="33" spans="1:8" ht="22.8">
      <c r="A33" s="109">
        <v>10</v>
      </c>
      <c r="B33" s="10" t="s">
        <v>483</v>
      </c>
      <c r="C33" s="6" t="s">
        <v>491</v>
      </c>
      <c r="D33" s="6"/>
      <c r="E33" s="6">
        <v>1</v>
      </c>
      <c r="F33" s="8">
        <v>500</v>
      </c>
      <c r="G33" s="8">
        <f t="shared" ref="G33:G40" si="2">E33*F33</f>
        <v>500</v>
      </c>
      <c r="H33" s="8"/>
    </row>
    <row r="34" spans="1:8" ht="22.8">
      <c r="A34" s="109">
        <v>11</v>
      </c>
      <c r="B34" s="10" t="s">
        <v>484</v>
      </c>
      <c r="C34" s="6" t="s">
        <v>491</v>
      </c>
      <c r="D34" s="6"/>
      <c r="E34" s="6">
        <v>1</v>
      </c>
      <c r="F34" s="8">
        <v>500</v>
      </c>
      <c r="G34" s="8">
        <f t="shared" si="2"/>
        <v>500</v>
      </c>
      <c r="H34" s="8"/>
    </row>
    <row r="35" spans="1:8" ht="22.8">
      <c r="A35" s="109">
        <v>12</v>
      </c>
      <c r="B35" s="10" t="s">
        <v>485</v>
      </c>
      <c r="C35" s="6" t="s">
        <v>491</v>
      </c>
      <c r="D35" s="6"/>
      <c r="E35" s="6">
        <v>1</v>
      </c>
      <c r="F35" s="8">
        <v>500</v>
      </c>
      <c r="G35" s="8">
        <f t="shared" si="2"/>
        <v>500</v>
      </c>
      <c r="H35" s="8"/>
    </row>
    <row r="36" spans="1:8" ht="22.8">
      <c r="A36" s="109">
        <v>13</v>
      </c>
      <c r="B36" s="118" t="s">
        <v>500</v>
      </c>
      <c r="C36" s="116" t="s">
        <v>501</v>
      </c>
      <c r="D36" s="116"/>
      <c r="E36" s="116">
        <v>1</v>
      </c>
      <c r="F36" s="117">
        <v>120</v>
      </c>
      <c r="G36" s="8">
        <f>E36*F36</f>
        <v>120</v>
      </c>
      <c r="H36" s="117"/>
    </row>
    <row r="37" spans="1:8" ht="22.8">
      <c r="A37" s="109">
        <v>14</v>
      </c>
      <c r="B37" s="10" t="s">
        <v>487</v>
      </c>
      <c r="C37" s="6" t="s">
        <v>491</v>
      </c>
      <c r="D37" s="6"/>
      <c r="E37" s="6">
        <v>1</v>
      </c>
      <c r="F37" s="8">
        <v>100</v>
      </c>
      <c r="G37" s="8">
        <f t="shared" si="2"/>
        <v>100</v>
      </c>
      <c r="H37" s="8"/>
    </row>
    <row r="38" spans="1:8" ht="22.8">
      <c r="A38" s="109">
        <v>15</v>
      </c>
      <c r="B38" s="10" t="s">
        <v>486</v>
      </c>
      <c r="C38" s="6" t="s">
        <v>491</v>
      </c>
      <c r="D38" s="6"/>
      <c r="E38" s="6">
        <v>1</v>
      </c>
      <c r="F38" s="8">
        <v>100</v>
      </c>
      <c r="G38" s="8">
        <f t="shared" si="2"/>
        <v>100</v>
      </c>
      <c r="H38" s="8"/>
    </row>
    <row r="39" spans="1:8" ht="22.8">
      <c r="A39" s="109">
        <v>16</v>
      </c>
      <c r="B39" s="10" t="s">
        <v>490</v>
      </c>
      <c r="C39" s="6" t="s">
        <v>492</v>
      </c>
      <c r="D39" s="6"/>
      <c r="E39" s="6">
        <v>6</v>
      </c>
      <c r="F39" s="8">
        <v>100</v>
      </c>
      <c r="G39" s="8">
        <f t="shared" si="2"/>
        <v>600</v>
      </c>
      <c r="H39" s="8"/>
    </row>
    <row r="40" spans="1:8" ht="22.8">
      <c r="A40" s="109">
        <v>17</v>
      </c>
      <c r="B40" s="277" t="s">
        <v>268</v>
      </c>
      <c r="C40" s="278" t="s">
        <v>269</v>
      </c>
      <c r="D40" s="278"/>
      <c r="E40" s="278">
        <v>60</v>
      </c>
      <c r="F40" s="279">
        <v>10</v>
      </c>
      <c r="G40" s="279">
        <f t="shared" si="2"/>
        <v>600</v>
      </c>
      <c r="H40" s="8"/>
    </row>
    <row r="41" spans="1:8" ht="22.8">
      <c r="A41" s="383" t="s">
        <v>14</v>
      </c>
      <c r="B41" s="384"/>
      <c r="C41" s="384"/>
      <c r="D41" s="384"/>
      <c r="E41" s="384"/>
      <c r="F41" s="385"/>
      <c r="G41" s="113">
        <f>SUM(G24:G40)</f>
        <v>55370</v>
      </c>
      <c r="H41" s="112">
        <f>G22-G41</f>
        <v>-870</v>
      </c>
    </row>
    <row r="42" spans="1:8" ht="24">
      <c r="A42" s="380" t="s">
        <v>282</v>
      </c>
      <c r="B42" s="381"/>
      <c r="C42" s="381"/>
      <c r="D42" s="381"/>
      <c r="E42" s="381"/>
      <c r="F42" s="381"/>
      <c r="G42" s="381"/>
      <c r="H42" s="382"/>
    </row>
    <row r="43" spans="1:8" ht="22.8">
      <c r="A43" s="116">
        <v>1</v>
      </c>
      <c r="B43" s="118" t="s">
        <v>499</v>
      </c>
      <c r="C43" s="116" t="s">
        <v>265</v>
      </c>
      <c r="D43" s="116"/>
      <c r="E43" s="116">
        <v>3</v>
      </c>
      <c r="F43" s="117">
        <v>150</v>
      </c>
      <c r="G43" s="8">
        <f t="shared" ref="G43:G48" si="3">E43*F43</f>
        <v>450</v>
      </c>
      <c r="H43" s="117"/>
    </row>
    <row r="44" spans="1:8" ht="22.8">
      <c r="A44" s="116">
        <v>2</v>
      </c>
      <c r="B44" s="118" t="s">
        <v>498</v>
      </c>
      <c r="C44" s="116"/>
      <c r="D44" s="116"/>
      <c r="E44" s="116">
        <v>3</v>
      </c>
      <c r="F44" s="117">
        <v>150</v>
      </c>
      <c r="G44" s="8">
        <f t="shared" si="3"/>
        <v>450</v>
      </c>
      <c r="H44" s="117"/>
    </row>
    <row r="45" spans="1:8" ht="22.8">
      <c r="A45" s="116">
        <v>3</v>
      </c>
      <c r="B45" s="118" t="s">
        <v>493</v>
      </c>
      <c r="C45" s="116"/>
      <c r="D45" s="116"/>
      <c r="E45" s="116">
        <v>3</v>
      </c>
      <c r="F45" s="117">
        <v>38.53</v>
      </c>
      <c r="G45" s="8">
        <f t="shared" si="3"/>
        <v>115.59</v>
      </c>
      <c r="H45" s="281">
        <f>115.6/3</f>
        <v>38.533333333333331</v>
      </c>
    </row>
    <row r="46" spans="1:8" ht="22.8">
      <c r="A46" s="116">
        <v>4</v>
      </c>
      <c r="B46" s="118" t="s">
        <v>495</v>
      </c>
      <c r="C46" s="116" t="s">
        <v>266</v>
      </c>
      <c r="D46" s="116"/>
      <c r="E46" s="116">
        <v>4</v>
      </c>
      <c r="F46" s="117">
        <v>245</v>
      </c>
      <c r="G46" s="8">
        <f t="shared" si="3"/>
        <v>980</v>
      </c>
      <c r="H46" s="117"/>
    </row>
    <row r="47" spans="1:8" ht="22.8">
      <c r="A47" s="116">
        <v>5</v>
      </c>
      <c r="B47" s="118" t="s">
        <v>494</v>
      </c>
      <c r="C47" s="116" t="s">
        <v>266</v>
      </c>
      <c r="D47" s="116"/>
      <c r="E47" s="116">
        <v>4</v>
      </c>
      <c r="F47" s="117">
        <v>245</v>
      </c>
      <c r="G47" s="8">
        <f t="shared" ref="G47" si="4">E47*F47</f>
        <v>980</v>
      </c>
      <c r="H47" s="117"/>
    </row>
    <row r="48" spans="1:8" ht="22.8">
      <c r="A48" s="116">
        <v>6</v>
      </c>
      <c r="B48" s="118" t="s">
        <v>496</v>
      </c>
      <c r="C48" s="116" t="s">
        <v>265</v>
      </c>
      <c r="D48" s="116"/>
      <c r="E48" s="116">
        <v>4</v>
      </c>
      <c r="F48" s="117">
        <v>85</v>
      </c>
      <c r="G48" s="8">
        <f t="shared" si="3"/>
        <v>340</v>
      </c>
      <c r="H48" s="117"/>
    </row>
    <row r="49" spans="1:8" ht="22.8">
      <c r="A49" s="116">
        <v>7</v>
      </c>
      <c r="B49" s="118" t="s">
        <v>497</v>
      </c>
      <c r="C49" s="116" t="s">
        <v>265</v>
      </c>
      <c r="D49" s="116"/>
      <c r="E49" s="116">
        <v>4</v>
      </c>
      <c r="F49" s="117">
        <v>85</v>
      </c>
      <c r="G49" s="8">
        <f t="shared" ref="G49:G51" si="5">E49*F49</f>
        <v>340</v>
      </c>
      <c r="H49" s="117"/>
    </row>
    <row r="50" spans="1:8" ht="22.8">
      <c r="A50" s="116">
        <v>8</v>
      </c>
      <c r="B50" s="106" t="s">
        <v>251</v>
      </c>
      <c r="C50" s="105" t="s">
        <v>253</v>
      </c>
      <c r="D50" s="105"/>
      <c r="E50" s="105">
        <v>240</v>
      </c>
      <c r="F50" s="107">
        <v>5</v>
      </c>
      <c r="G50" s="8">
        <f t="shared" si="5"/>
        <v>1200</v>
      </c>
      <c r="H50" s="117"/>
    </row>
    <row r="51" spans="1:8" ht="22.8">
      <c r="A51" s="116">
        <v>9</v>
      </c>
      <c r="B51" s="106" t="s">
        <v>252</v>
      </c>
      <c r="C51" s="105" t="s">
        <v>254</v>
      </c>
      <c r="D51" s="105"/>
      <c r="E51" s="105">
        <v>4</v>
      </c>
      <c r="F51" s="107">
        <v>20</v>
      </c>
      <c r="G51" s="8">
        <f t="shared" si="5"/>
        <v>80</v>
      </c>
      <c r="H51" s="8"/>
    </row>
    <row r="52" spans="1:8" ht="22.8">
      <c r="A52" s="116">
        <v>10</v>
      </c>
      <c r="B52" s="106" t="s">
        <v>249</v>
      </c>
      <c r="C52" s="105" t="s">
        <v>250</v>
      </c>
      <c r="D52" s="105">
        <v>4</v>
      </c>
      <c r="E52" s="105">
        <v>3</v>
      </c>
      <c r="F52" s="107">
        <v>2800</v>
      </c>
      <c r="G52" s="108">
        <f>D52*E52*F52</f>
        <v>33600</v>
      </c>
      <c r="H52" s="8"/>
    </row>
    <row r="53" spans="1:8" ht="22.8">
      <c r="A53" s="116">
        <v>11</v>
      </c>
      <c r="B53" s="106" t="s">
        <v>267</v>
      </c>
      <c r="C53" s="105" t="s">
        <v>265</v>
      </c>
      <c r="D53" s="105"/>
      <c r="E53" s="105">
        <v>12</v>
      </c>
      <c r="F53" s="107">
        <v>26.317</v>
      </c>
      <c r="G53" s="8">
        <f>E53*F53</f>
        <v>315.80399999999997</v>
      </c>
      <c r="H53" s="280">
        <f>315.8/12</f>
        <v>26.316666666666666</v>
      </c>
    </row>
    <row r="54" spans="1:8" ht="24">
      <c r="A54" s="386" t="s">
        <v>14</v>
      </c>
      <c r="B54" s="387"/>
      <c r="C54" s="387"/>
      <c r="D54" s="387"/>
      <c r="E54" s="387"/>
      <c r="F54" s="388"/>
      <c r="G54" s="11">
        <f>SUM(G43:G53)</f>
        <v>38851.393999999993</v>
      </c>
      <c r="H54" s="5"/>
    </row>
    <row r="55" spans="1:8" ht="17.399999999999999">
      <c r="A55" s="114"/>
      <c r="B55" s="379" t="s">
        <v>264</v>
      </c>
      <c r="C55" s="379"/>
      <c r="D55" s="379"/>
      <c r="E55" s="379"/>
      <c r="F55" s="379"/>
      <c r="G55" s="115">
        <f>G41+G54</f>
        <v>94221.394</v>
      </c>
      <c r="H55" s="114"/>
    </row>
  </sheetData>
  <mergeCells count="6">
    <mergeCell ref="A2:H2"/>
    <mergeCell ref="B55:F55"/>
    <mergeCell ref="A23:H23"/>
    <mergeCell ref="A42:H42"/>
    <mergeCell ref="A41:F41"/>
    <mergeCell ref="A54:F54"/>
  </mergeCells>
  <pageMargins left="0.25" right="0.25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topLeftCell="A16" zoomScaleNormal="100" workbookViewId="0">
      <selection activeCell="C30" sqref="C30"/>
    </sheetView>
  </sheetViews>
  <sheetFormatPr defaultRowHeight="13.8"/>
  <cols>
    <col min="1" max="1" width="15.796875" customWidth="1"/>
    <col min="2" max="2" width="23.69921875" customWidth="1"/>
    <col min="3" max="3" width="78.69921875" customWidth="1"/>
    <col min="4" max="4" width="58.8984375" customWidth="1"/>
  </cols>
  <sheetData>
    <row r="2" spans="1:4" s="12" customFormat="1"/>
    <row r="6" spans="1:4" ht="14.4" thickBot="1"/>
    <row r="7" spans="1:4" ht="23.4" thickBot="1">
      <c r="A7" s="13" t="s">
        <v>65</v>
      </c>
      <c r="B7" s="14" t="s">
        <v>66</v>
      </c>
      <c r="C7" s="14" t="s">
        <v>67</v>
      </c>
      <c r="D7" s="15" t="s">
        <v>8</v>
      </c>
    </row>
    <row r="8" spans="1:4" ht="22.8">
      <c r="A8" s="282">
        <v>241708</v>
      </c>
      <c r="B8" s="16" t="s">
        <v>68</v>
      </c>
      <c r="C8" s="17" t="s">
        <v>69</v>
      </c>
      <c r="D8" s="102" t="s">
        <v>70</v>
      </c>
    </row>
    <row r="9" spans="1:4" ht="45.6">
      <c r="A9" s="283"/>
      <c r="B9" s="19" t="s">
        <v>71</v>
      </c>
      <c r="C9" s="20" t="s">
        <v>72</v>
      </c>
      <c r="D9" s="21" t="s">
        <v>73</v>
      </c>
    </row>
    <row r="10" spans="1:4" ht="45.6">
      <c r="A10" s="283"/>
      <c r="B10" s="19" t="s">
        <v>74</v>
      </c>
      <c r="C10" s="20" t="s">
        <v>75</v>
      </c>
      <c r="D10" s="22"/>
    </row>
    <row r="11" spans="1:4" ht="22.8">
      <c r="A11" s="283"/>
      <c r="B11" s="23" t="s">
        <v>76</v>
      </c>
      <c r="C11" s="24" t="s">
        <v>77</v>
      </c>
      <c r="D11" s="21" t="s">
        <v>78</v>
      </c>
    </row>
    <row r="12" spans="1:4" ht="22.8">
      <c r="A12" s="283"/>
      <c r="B12" s="25" t="s">
        <v>79</v>
      </c>
      <c r="C12" s="24" t="s">
        <v>80</v>
      </c>
      <c r="D12" s="21" t="s">
        <v>81</v>
      </c>
    </row>
    <row r="13" spans="1:4" ht="22.8">
      <c r="A13" s="283"/>
      <c r="B13" s="26" t="s">
        <v>82</v>
      </c>
      <c r="C13" s="20" t="s">
        <v>83</v>
      </c>
      <c r="D13" s="22"/>
    </row>
    <row r="14" spans="1:4" ht="23.4" thickBot="1">
      <c r="A14" s="284"/>
      <c r="B14" s="27" t="s">
        <v>84</v>
      </c>
      <c r="C14" s="28" t="s">
        <v>85</v>
      </c>
      <c r="D14" s="29"/>
    </row>
    <row r="15" spans="1:4" ht="22.8">
      <c r="A15" s="285">
        <v>241709</v>
      </c>
      <c r="B15" s="30" t="s">
        <v>86</v>
      </c>
      <c r="C15" s="31" t="s">
        <v>87</v>
      </c>
      <c r="D15" s="32"/>
    </row>
    <row r="16" spans="1:4" ht="22.8">
      <c r="A16" s="286"/>
      <c r="B16" s="33" t="s">
        <v>88</v>
      </c>
      <c r="C16" s="34" t="s">
        <v>89</v>
      </c>
      <c r="D16" s="35"/>
    </row>
    <row r="17" spans="1:4" ht="22.8">
      <c r="A17" s="286"/>
      <c r="B17" s="33" t="s">
        <v>90</v>
      </c>
      <c r="C17" s="34" t="s">
        <v>91</v>
      </c>
      <c r="D17" s="103" t="s">
        <v>92</v>
      </c>
    </row>
    <row r="18" spans="1:4" ht="45.6">
      <c r="A18" s="286"/>
      <c r="B18" s="37" t="s">
        <v>93</v>
      </c>
      <c r="C18" s="38" t="s">
        <v>77</v>
      </c>
      <c r="D18" s="36" t="s">
        <v>73</v>
      </c>
    </row>
    <row r="19" spans="1:4" ht="22.8">
      <c r="A19" s="286"/>
      <c r="B19" s="33" t="s">
        <v>94</v>
      </c>
      <c r="C19" s="34" t="s">
        <v>95</v>
      </c>
      <c r="D19" s="36" t="s">
        <v>78</v>
      </c>
    </row>
    <row r="20" spans="1:4" ht="22.8">
      <c r="A20" s="286"/>
      <c r="B20" s="37" t="s">
        <v>96</v>
      </c>
      <c r="C20" s="38" t="s">
        <v>97</v>
      </c>
      <c r="D20" s="36" t="s">
        <v>81</v>
      </c>
    </row>
    <row r="21" spans="1:4" ht="22.8">
      <c r="A21" s="286"/>
      <c r="B21" s="33" t="s">
        <v>98</v>
      </c>
      <c r="C21" s="34" t="s">
        <v>99</v>
      </c>
      <c r="D21" s="35"/>
    </row>
    <row r="22" spans="1:4" ht="23.4" thickBot="1">
      <c r="A22" s="287"/>
      <c r="B22" s="39" t="s">
        <v>84</v>
      </c>
      <c r="C22" s="40" t="s">
        <v>85</v>
      </c>
      <c r="D22" s="41"/>
    </row>
    <row r="23" spans="1:4" ht="22.8">
      <c r="A23" s="282">
        <v>241710</v>
      </c>
      <c r="B23" s="16" t="s">
        <v>86</v>
      </c>
      <c r="C23" s="17" t="s">
        <v>87</v>
      </c>
      <c r="D23" s="18" t="s">
        <v>100</v>
      </c>
    </row>
    <row r="24" spans="1:4" ht="22.8">
      <c r="A24" s="283"/>
      <c r="B24" s="19" t="s">
        <v>88</v>
      </c>
      <c r="C24" s="20" t="s">
        <v>101</v>
      </c>
      <c r="D24" s="22"/>
    </row>
    <row r="25" spans="1:4" ht="22.8">
      <c r="A25" s="283"/>
      <c r="B25" s="19" t="s">
        <v>90</v>
      </c>
      <c r="C25" s="20" t="s">
        <v>102</v>
      </c>
      <c r="D25" s="104" t="s">
        <v>70</v>
      </c>
    </row>
    <row r="26" spans="1:4" ht="45.6">
      <c r="A26" s="283"/>
      <c r="B26" s="23" t="s">
        <v>93</v>
      </c>
      <c r="C26" s="24" t="s">
        <v>77</v>
      </c>
      <c r="D26" s="21" t="s">
        <v>73</v>
      </c>
    </row>
    <row r="27" spans="1:4" ht="45.6">
      <c r="A27" s="283"/>
      <c r="B27" s="19" t="s">
        <v>94</v>
      </c>
      <c r="C27" s="20" t="s">
        <v>103</v>
      </c>
      <c r="D27" s="21" t="s">
        <v>78</v>
      </c>
    </row>
    <row r="28" spans="1:4" ht="22.8">
      <c r="A28" s="283"/>
      <c r="B28" s="23" t="s">
        <v>96</v>
      </c>
      <c r="C28" s="24" t="s">
        <v>97</v>
      </c>
      <c r="D28" s="21" t="s">
        <v>81</v>
      </c>
    </row>
    <row r="29" spans="1:4" ht="22.8">
      <c r="A29" s="283"/>
      <c r="B29" s="19" t="s">
        <v>98</v>
      </c>
      <c r="C29" s="20" t="s">
        <v>104</v>
      </c>
      <c r="D29" s="22"/>
    </row>
    <row r="30" spans="1:4" ht="23.4" thickBot="1">
      <c r="A30" s="284"/>
      <c r="B30" s="42" t="s">
        <v>105</v>
      </c>
      <c r="C30" s="28" t="s">
        <v>106</v>
      </c>
      <c r="D30" s="43"/>
    </row>
  </sheetData>
  <mergeCells count="3">
    <mergeCell ref="A8:A14"/>
    <mergeCell ref="A15:A22"/>
    <mergeCell ref="A23:A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22" zoomScale="130" zoomScaleNormal="130" workbookViewId="0">
      <selection activeCell="F32" sqref="F32"/>
    </sheetView>
  </sheetViews>
  <sheetFormatPr defaultRowHeight="20.399999999999999"/>
  <cols>
    <col min="1" max="1" width="6.296875" style="56" bestFit="1" customWidth="1"/>
    <col min="2" max="2" width="43.796875" style="56" customWidth="1"/>
    <col min="3" max="3" width="23.796875" style="85" customWidth="1"/>
    <col min="4" max="4" width="32.09765625" style="56" customWidth="1"/>
  </cols>
  <sheetData>
    <row r="1" spans="1:4" ht="63.6" customHeight="1">
      <c r="A1" s="288" t="s">
        <v>245</v>
      </c>
      <c r="B1" s="288"/>
      <c r="C1" s="288"/>
      <c r="D1" s="288"/>
    </row>
    <row r="2" spans="1:4" ht="21">
      <c r="A2" s="64" t="s">
        <v>1</v>
      </c>
      <c r="B2" s="63" t="s">
        <v>109</v>
      </c>
      <c r="C2" s="63" t="s">
        <v>18</v>
      </c>
      <c r="D2" s="63" t="s">
        <v>8</v>
      </c>
    </row>
    <row r="3" spans="1:4">
      <c r="A3" s="91">
        <v>1</v>
      </c>
      <c r="B3" s="92" t="s">
        <v>140</v>
      </c>
      <c r="C3" s="93" t="s">
        <v>112</v>
      </c>
      <c r="D3" s="93" t="s">
        <v>113</v>
      </c>
    </row>
    <row r="4" spans="1:4">
      <c r="A4" s="91">
        <v>2</v>
      </c>
      <c r="B4" s="92" t="s">
        <v>141</v>
      </c>
      <c r="C4" s="93" t="s">
        <v>112</v>
      </c>
      <c r="D4" s="93"/>
    </row>
    <row r="5" spans="1:4">
      <c r="A5" s="91">
        <v>3</v>
      </c>
      <c r="B5" s="92" t="s">
        <v>142</v>
      </c>
      <c r="C5" s="93" t="s">
        <v>112</v>
      </c>
      <c r="D5" s="93"/>
    </row>
    <row r="6" spans="1:4">
      <c r="A6" s="91">
        <v>4</v>
      </c>
      <c r="B6" s="94" t="s">
        <v>145</v>
      </c>
      <c r="C6" s="95" t="s">
        <v>112</v>
      </c>
      <c r="D6" s="93"/>
    </row>
    <row r="7" spans="1:4">
      <c r="A7" s="91">
        <v>5</v>
      </c>
      <c r="B7" s="94" t="s">
        <v>146</v>
      </c>
      <c r="C7" s="95" t="s">
        <v>112</v>
      </c>
      <c r="D7" s="93" t="s">
        <v>124</v>
      </c>
    </row>
    <row r="8" spans="1:4">
      <c r="A8" s="91">
        <v>6</v>
      </c>
      <c r="B8" s="94" t="s">
        <v>147</v>
      </c>
      <c r="C8" s="95" t="s">
        <v>112</v>
      </c>
      <c r="D8" s="96" t="s">
        <v>124</v>
      </c>
    </row>
    <row r="9" spans="1:4">
      <c r="A9" s="91">
        <v>7</v>
      </c>
      <c r="B9" s="94" t="s">
        <v>149</v>
      </c>
      <c r="C9" s="95" t="s">
        <v>112</v>
      </c>
      <c r="D9" s="96"/>
    </row>
    <row r="10" spans="1:4">
      <c r="A10" s="91">
        <v>8</v>
      </c>
      <c r="B10" s="94" t="s">
        <v>150</v>
      </c>
      <c r="C10" s="95" t="s">
        <v>112</v>
      </c>
      <c r="D10" s="93"/>
    </row>
    <row r="11" spans="1:4">
      <c r="A11" s="91">
        <v>9</v>
      </c>
      <c r="B11" s="94" t="s">
        <v>189</v>
      </c>
      <c r="C11" s="95" t="s">
        <v>112</v>
      </c>
      <c r="D11" s="93"/>
    </row>
    <row r="12" spans="1:4">
      <c r="A12" s="97">
        <v>10</v>
      </c>
      <c r="B12" s="98" t="s">
        <v>188</v>
      </c>
      <c r="C12" s="99" t="s">
        <v>120</v>
      </c>
      <c r="D12" s="100"/>
    </row>
    <row r="13" spans="1:4">
      <c r="A13" s="97">
        <v>11</v>
      </c>
      <c r="B13" s="98" t="s">
        <v>187</v>
      </c>
      <c r="C13" s="99" t="s">
        <v>120</v>
      </c>
      <c r="D13" s="100"/>
    </row>
    <row r="14" spans="1:4">
      <c r="A14" s="97">
        <v>12</v>
      </c>
      <c r="B14" s="98" t="s">
        <v>186</v>
      </c>
      <c r="C14" s="99" t="s">
        <v>120</v>
      </c>
      <c r="D14" s="100" t="s">
        <v>463</v>
      </c>
    </row>
    <row r="15" spans="1:4">
      <c r="A15" s="97">
        <v>13</v>
      </c>
      <c r="B15" s="98" t="s">
        <v>465</v>
      </c>
      <c r="C15" s="99" t="s">
        <v>120</v>
      </c>
      <c r="D15" s="100"/>
    </row>
    <row r="16" spans="1:4">
      <c r="A16" s="97">
        <v>14</v>
      </c>
      <c r="B16" s="98" t="s">
        <v>185</v>
      </c>
      <c r="C16" s="99" t="s">
        <v>120</v>
      </c>
      <c r="D16" s="97"/>
    </row>
    <row r="17" spans="1:10">
      <c r="A17" s="97">
        <v>15</v>
      </c>
      <c r="B17" s="101" t="s">
        <v>159</v>
      </c>
      <c r="C17" s="100" t="s">
        <v>120</v>
      </c>
      <c r="D17" s="100"/>
    </row>
    <row r="18" spans="1:10">
      <c r="A18" s="58">
        <v>16</v>
      </c>
      <c r="B18" s="61" t="s">
        <v>184</v>
      </c>
      <c r="C18" s="62" t="s">
        <v>243</v>
      </c>
      <c r="D18" s="57" t="s">
        <v>246</v>
      </c>
    </row>
    <row r="19" spans="1:10">
      <c r="A19" s="58">
        <v>17</v>
      </c>
      <c r="B19" s="61" t="s">
        <v>183</v>
      </c>
      <c r="C19" s="62" t="s">
        <v>244</v>
      </c>
      <c r="D19" s="57" t="s">
        <v>246</v>
      </c>
    </row>
    <row r="20" spans="1:10">
      <c r="A20" s="58">
        <v>18</v>
      </c>
      <c r="B20" s="57" t="s">
        <v>182</v>
      </c>
      <c r="C20" s="62" t="s">
        <v>244</v>
      </c>
      <c r="D20" s="57" t="s">
        <v>181</v>
      </c>
    </row>
    <row r="21" spans="1:10">
      <c r="A21" s="58">
        <v>19</v>
      </c>
      <c r="B21" s="57" t="s">
        <v>180</v>
      </c>
      <c r="C21" s="62" t="s">
        <v>244</v>
      </c>
      <c r="D21" s="57" t="s">
        <v>179</v>
      </c>
    </row>
    <row r="22" spans="1:10">
      <c r="A22" s="58">
        <v>20</v>
      </c>
      <c r="B22" s="57" t="s">
        <v>178</v>
      </c>
      <c r="C22" s="62" t="s">
        <v>244</v>
      </c>
      <c r="D22" s="57" t="s">
        <v>177</v>
      </c>
    </row>
    <row r="23" spans="1:10">
      <c r="A23" s="58">
        <v>21</v>
      </c>
      <c r="B23" s="57" t="s">
        <v>176</v>
      </c>
      <c r="C23" s="62" t="s">
        <v>162</v>
      </c>
      <c r="D23" s="57" t="s">
        <v>175</v>
      </c>
    </row>
    <row r="24" spans="1:10">
      <c r="A24" s="58">
        <v>22</v>
      </c>
      <c r="B24" s="57" t="s">
        <v>174</v>
      </c>
      <c r="C24" s="62" t="s">
        <v>162</v>
      </c>
      <c r="D24" s="57" t="s">
        <v>173</v>
      </c>
    </row>
    <row r="25" spans="1:10">
      <c r="A25" s="58">
        <v>23</v>
      </c>
      <c r="B25" s="61" t="s">
        <v>172</v>
      </c>
      <c r="C25" s="62" t="s">
        <v>171</v>
      </c>
      <c r="D25" s="57" t="s">
        <v>170</v>
      </c>
    </row>
    <row r="26" spans="1:10">
      <c r="A26" s="58">
        <v>24</v>
      </c>
      <c r="B26" s="57" t="s">
        <v>169</v>
      </c>
      <c r="C26" s="62" t="s">
        <v>243</v>
      </c>
      <c r="D26" s="57" t="s">
        <v>166</v>
      </c>
    </row>
    <row r="27" spans="1:10">
      <c r="A27" s="58">
        <v>25</v>
      </c>
      <c r="B27" s="60" t="s">
        <v>168</v>
      </c>
      <c r="C27" s="62" t="s">
        <v>243</v>
      </c>
      <c r="D27" s="57" t="s">
        <v>166</v>
      </c>
    </row>
    <row r="28" spans="1:10">
      <c r="A28" s="58">
        <v>26</v>
      </c>
      <c r="B28" s="57" t="s">
        <v>167</v>
      </c>
      <c r="C28" s="62" t="s">
        <v>243</v>
      </c>
      <c r="D28" s="57" t="s">
        <v>166</v>
      </c>
    </row>
    <row r="29" spans="1:10">
      <c r="A29" s="58">
        <v>27</v>
      </c>
      <c r="B29" s="57" t="s">
        <v>165</v>
      </c>
      <c r="C29" s="62" t="s">
        <v>243</v>
      </c>
      <c r="D29" s="57" t="s">
        <v>161</v>
      </c>
      <c r="J29" s="59"/>
    </row>
    <row r="30" spans="1:10">
      <c r="A30" s="58">
        <v>28</v>
      </c>
      <c r="B30" s="57" t="s">
        <v>164</v>
      </c>
      <c r="C30" s="62" t="s">
        <v>243</v>
      </c>
      <c r="D30" s="57" t="s">
        <v>161</v>
      </c>
    </row>
    <row r="31" spans="1:10">
      <c r="A31" s="58">
        <v>29</v>
      </c>
      <c r="B31" s="57" t="s">
        <v>163</v>
      </c>
      <c r="C31" s="62" t="s">
        <v>243</v>
      </c>
      <c r="D31" s="57" t="s">
        <v>161</v>
      </c>
    </row>
    <row r="32" spans="1:10">
      <c r="A32" s="58">
        <v>30</v>
      </c>
      <c r="B32" s="86" t="s">
        <v>466</v>
      </c>
      <c r="C32" s="62" t="s">
        <v>162</v>
      </c>
      <c r="D32" s="57" t="s">
        <v>161</v>
      </c>
    </row>
    <row r="33" spans="1:4">
      <c r="A33" s="58">
        <v>31</v>
      </c>
      <c r="B33" s="86" t="s">
        <v>466</v>
      </c>
      <c r="C33" s="62" t="s">
        <v>162</v>
      </c>
      <c r="D33" s="57" t="s">
        <v>161</v>
      </c>
    </row>
  </sheetData>
  <mergeCells count="1">
    <mergeCell ref="A1:D1"/>
  </mergeCells>
  <pageMargins left="0.31496062992125984" right="0.31496062992125984" top="0.35433070866141736" bottom="0.35433070866141736" header="0.31496062992125984" footer="0.31496062992125984"/>
  <pageSetup paperSize="9" scale="89" orientation="portrait" r:id="rId1"/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topLeftCell="A13" zoomScaleNormal="100" workbookViewId="0">
      <selection activeCell="D12" sqref="D12"/>
    </sheetView>
  </sheetViews>
  <sheetFormatPr defaultColWidth="8.8984375" defaultRowHeight="13.8"/>
  <cols>
    <col min="1" max="1" width="27.3984375" style="119" bestFit="1" customWidth="1"/>
    <col min="2" max="2" width="19.19921875" style="119" customWidth="1"/>
    <col min="3" max="3" width="28.69921875" style="119" customWidth="1"/>
    <col min="4" max="4" width="26.296875" style="119" bestFit="1" customWidth="1"/>
    <col min="5" max="5" width="27" style="119" bestFit="1" customWidth="1"/>
    <col min="6" max="6" width="23.69921875" style="119" customWidth="1"/>
    <col min="7" max="16384" width="8.8984375" style="119"/>
  </cols>
  <sheetData>
    <row r="2" spans="1:6" ht="24.6">
      <c r="A2" s="295" t="s">
        <v>33</v>
      </c>
      <c r="B2" s="295"/>
      <c r="C2" s="295"/>
      <c r="D2" s="295"/>
      <c r="E2" s="295"/>
    </row>
    <row r="3" spans="1:6" ht="24.6">
      <c r="A3" s="295" t="s">
        <v>34</v>
      </c>
      <c r="B3" s="295"/>
      <c r="C3" s="295"/>
      <c r="D3" s="295"/>
      <c r="E3" s="295"/>
    </row>
    <row r="4" spans="1:6">
      <c r="A4" s="120"/>
      <c r="B4" s="120"/>
      <c r="C4" s="120"/>
      <c r="D4" s="120"/>
    </row>
    <row r="5" spans="1:6" ht="99.6" customHeight="1">
      <c r="A5" s="296" t="s">
        <v>464</v>
      </c>
      <c r="B5" s="296"/>
      <c r="C5" s="296"/>
      <c r="D5" s="296"/>
      <c r="E5" s="296"/>
    </row>
    <row r="6" spans="1:6" ht="20.399999999999999">
      <c r="A6" s="297" t="s">
        <v>469</v>
      </c>
      <c r="B6" s="298"/>
      <c r="C6" s="298"/>
      <c r="D6" s="298"/>
      <c r="E6" s="299"/>
    </row>
    <row r="7" spans="1:6" ht="52.8" customHeight="1">
      <c r="A7" s="121" t="s">
        <v>21</v>
      </c>
      <c r="B7" s="122" t="s">
        <v>22</v>
      </c>
      <c r="C7" s="122" t="s">
        <v>259</v>
      </c>
      <c r="D7" s="123" t="s">
        <v>31</v>
      </c>
      <c r="E7" s="124" t="s">
        <v>25</v>
      </c>
    </row>
    <row r="8" spans="1:6" ht="21">
      <c r="A8" s="122"/>
      <c r="B8" s="122"/>
      <c r="C8" s="123" t="s">
        <v>467</v>
      </c>
      <c r="D8" s="123" t="s">
        <v>256</v>
      </c>
      <c r="E8" s="122" t="s">
        <v>467</v>
      </c>
    </row>
    <row r="9" spans="1:6" ht="21">
      <c r="A9" s="122"/>
      <c r="B9" s="125"/>
      <c r="C9" s="126" t="s">
        <v>58</v>
      </c>
      <c r="D9" s="127"/>
      <c r="E9" s="126" t="s">
        <v>59</v>
      </c>
      <c r="F9" s="128"/>
    </row>
    <row r="10" spans="1:6" ht="20.399999999999999">
      <c r="A10" s="129"/>
      <c r="B10" s="130"/>
      <c r="C10" s="126" t="s">
        <v>56</v>
      </c>
      <c r="D10" s="145" t="s">
        <v>471</v>
      </c>
      <c r="E10" s="126" t="s">
        <v>63</v>
      </c>
      <c r="F10" s="128"/>
    </row>
    <row r="11" spans="1:6" ht="20.399999999999999">
      <c r="A11" s="129"/>
      <c r="B11" s="131"/>
      <c r="C11" s="126" t="s">
        <v>57</v>
      </c>
      <c r="D11" s="127"/>
      <c r="E11" s="126" t="s">
        <v>62</v>
      </c>
      <c r="F11" s="128"/>
    </row>
    <row r="12" spans="1:6" ht="20.399999999999999">
      <c r="A12" s="130"/>
      <c r="B12" s="132"/>
      <c r="C12" s="133" t="s">
        <v>40</v>
      </c>
      <c r="D12" s="133"/>
      <c r="E12" s="126" t="s">
        <v>55</v>
      </c>
    </row>
    <row r="13" spans="1:6" ht="20.399999999999999">
      <c r="A13" s="130"/>
      <c r="B13" s="131"/>
      <c r="C13" s="133" t="s">
        <v>43</v>
      </c>
      <c r="D13" s="133"/>
      <c r="E13" s="133" t="s">
        <v>36</v>
      </c>
    </row>
    <row r="14" spans="1:6" ht="20.399999999999999">
      <c r="A14" s="134"/>
      <c r="B14" s="129"/>
      <c r="C14" s="129" t="s">
        <v>42</v>
      </c>
      <c r="D14" s="129"/>
      <c r="E14" s="133" t="s">
        <v>35</v>
      </c>
    </row>
    <row r="15" spans="1:6" ht="20.399999999999999">
      <c r="A15" s="134"/>
      <c r="B15" s="129"/>
      <c r="C15" s="129" t="s">
        <v>23</v>
      </c>
      <c r="D15" s="129"/>
      <c r="E15" s="129" t="s">
        <v>23</v>
      </c>
    </row>
    <row r="16" spans="1:6" ht="20.399999999999999">
      <c r="A16" s="134"/>
      <c r="B16" s="129"/>
      <c r="C16" s="127" t="s">
        <v>44</v>
      </c>
      <c r="D16" s="129"/>
      <c r="E16" s="127" t="s">
        <v>468</v>
      </c>
    </row>
    <row r="17" spans="1:6" ht="20.399999999999999">
      <c r="A17" s="134"/>
      <c r="B17" s="129"/>
      <c r="C17" s="127" t="s">
        <v>45</v>
      </c>
      <c r="D17" s="129"/>
      <c r="E17" s="127" t="s">
        <v>41</v>
      </c>
    </row>
    <row r="18" spans="1:6" ht="20.399999999999999">
      <c r="A18" s="134"/>
      <c r="B18" s="129"/>
      <c r="C18" s="127" t="s">
        <v>48</v>
      </c>
      <c r="D18" s="129"/>
      <c r="E18" s="127" t="s">
        <v>49</v>
      </c>
    </row>
    <row r="19" spans="1:6" ht="20.399999999999999">
      <c r="A19" s="297" t="s">
        <v>27</v>
      </c>
      <c r="B19" s="298"/>
      <c r="C19" s="298"/>
      <c r="D19" s="298"/>
      <c r="E19" s="294"/>
    </row>
    <row r="20" spans="1:6" ht="51.6" customHeight="1">
      <c r="A20" s="123" t="s">
        <v>30</v>
      </c>
      <c r="B20" s="123" t="s">
        <v>32</v>
      </c>
      <c r="C20" s="123" t="s">
        <v>24</v>
      </c>
      <c r="D20" s="123" t="s">
        <v>31</v>
      </c>
      <c r="E20" s="123" t="s">
        <v>25</v>
      </c>
    </row>
    <row r="21" spans="1:6" ht="21">
      <c r="A21" s="123"/>
      <c r="B21" s="123" t="s">
        <v>26</v>
      </c>
      <c r="C21" s="123" t="s">
        <v>26</v>
      </c>
      <c r="D21" s="123" t="s">
        <v>26</v>
      </c>
      <c r="E21" s="122" t="s">
        <v>11</v>
      </c>
    </row>
    <row r="22" spans="1:6" ht="21">
      <c r="A22" s="122"/>
      <c r="B22" s="129"/>
      <c r="C22" s="133"/>
      <c r="D22" s="129"/>
      <c r="E22" s="126" t="s">
        <v>60</v>
      </c>
      <c r="F22" s="128"/>
    </row>
    <row r="23" spans="1:6" ht="20.399999999999999">
      <c r="A23" s="135"/>
      <c r="B23" s="130" t="s">
        <v>258</v>
      </c>
      <c r="C23" s="133"/>
      <c r="D23" s="130" t="s">
        <v>258</v>
      </c>
      <c r="E23" s="126" t="s">
        <v>37</v>
      </c>
      <c r="F23" s="128"/>
    </row>
    <row r="24" spans="1:6" ht="20.399999999999999">
      <c r="A24" s="136"/>
      <c r="B24" s="129"/>
      <c r="C24" s="133"/>
      <c r="D24" s="129"/>
      <c r="E24" s="126" t="s">
        <v>61</v>
      </c>
      <c r="F24" s="128"/>
    </row>
    <row r="25" spans="1:6" ht="20.399999999999999">
      <c r="A25" s="130" t="s">
        <v>52</v>
      </c>
      <c r="B25" s="129"/>
      <c r="C25" s="133"/>
      <c r="D25" s="129"/>
      <c r="E25" s="133" t="s">
        <v>38</v>
      </c>
    </row>
    <row r="26" spans="1:6" ht="20.399999999999999">
      <c r="A26" s="130" t="s">
        <v>29</v>
      </c>
      <c r="B26" s="136"/>
      <c r="C26" s="133"/>
      <c r="D26" s="133"/>
      <c r="E26" s="133" t="s">
        <v>51</v>
      </c>
    </row>
    <row r="27" spans="1:6" ht="20.399999999999999">
      <c r="A27" s="130"/>
      <c r="B27" s="129"/>
      <c r="C27" s="129"/>
      <c r="D27" s="129"/>
      <c r="E27" s="129" t="s">
        <v>39</v>
      </c>
    </row>
    <row r="28" spans="1:6" ht="20.399999999999999">
      <c r="A28" s="134"/>
      <c r="B28" s="129"/>
      <c r="C28" s="129"/>
      <c r="D28" s="129"/>
      <c r="E28" s="129" t="s">
        <v>23</v>
      </c>
    </row>
    <row r="29" spans="1:6" ht="20.399999999999999">
      <c r="A29" s="134"/>
      <c r="B29" s="129"/>
      <c r="C29" s="129"/>
      <c r="D29" s="129"/>
      <c r="E29" s="127" t="s">
        <v>46</v>
      </c>
    </row>
    <row r="30" spans="1:6" ht="20.399999999999999">
      <c r="A30" s="134"/>
      <c r="B30" s="129"/>
      <c r="C30" s="129"/>
      <c r="D30" s="129"/>
      <c r="E30" s="127" t="s">
        <v>50</v>
      </c>
    </row>
    <row r="31" spans="1:6" ht="20.399999999999999">
      <c r="A31" s="134"/>
      <c r="B31" s="129"/>
      <c r="C31" s="129"/>
      <c r="D31" s="129"/>
      <c r="E31" s="127" t="s">
        <v>47</v>
      </c>
    </row>
    <row r="32" spans="1:6" ht="20.399999999999999">
      <c r="A32" s="292" t="s">
        <v>28</v>
      </c>
      <c r="B32" s="293"/>
      <c r="C32" s="293"/>
      <c r="D32" s="293"/>
      <c r="E32" s="294"/>
    </row>
    <row r="33" spans="1:5" ht="69.599999999999994" customHeight="1">
      <c r="A33" s="137" t="s">
        <v>30</v>
      </c>
      <c r="B33" s="137" t="s">
        <v>32</v>
      </c>
      <c r="C33" s="137" t="s">
        <v>24</v>
      </c>
      <c r="D33" s="137" t="s">
        <v>31</v>
      </c>
      <c r="E33" s="138" t="s">
        <v>54</v>
      </c>
    </row>
    <row r="34" spans="1:5" ht="21">
      <c r="A34" s="137"/>
      <c r="B34" s="137" t="s">
        <v>26</v>
      </c>
      <c r="C34" s="137" t="s">
        <v>26</v>
      </c>
      <c r="D34" s="137" t="s">
        <v>26</v>
      </c>
      <c r="E34" s="139"/>
    </row>
    <row r="35" spans="1:5" ht="21">
      <c r="A35" s="140"/>
      <c r="B35" s="141"/>
      <c r="C35" s="142"/>
      <c r="D35" s="141"/>
      <c r="E35" s="143"/>
    </row>
    <row r="36" spans="1:5" ht="20.399999999999999">
      <c r="A36" s="144"/>
      <c r="B36" s="145" t="s">
        <v>470</v>
      </c>
      <c r="C36" s="145" t="s">
        <v>257</v>
      </c>
      <c r="D36" s="145" t="s">
        <v>471</v>
      </c>
      <c r="E36" s="143"/>
    </row>
    <row r="37" spans="1:5" ht="20.399999999999999">
      <c r="A37" s="146"/>
      <c r="B37" s="141"/>
      <c r="C37" s="142"/>
      <c r="D37" s="141"/>
      <c r="E37" s="143"/>
    </row>
    <row r="38" spans="1:5" ht="20.399999999999999">
      <c r="A38" s="145" t="s">
        <v>53</v>
      </c>
      <c r="B38" s="141"/>
      <c r="C38" s="142"/>
      <c r="D38" s="141"/>
      <c r="E38" s="143"/>
    </row>
    <row r="39" spans="1:5" ht="20.399999999999999">
      <c r="A39" s="145" t="s">
        <v>29</v>
      </c>
      <c r="B39" s="146"/>
      <c r="C39" s="142"/>
      <c r="D39" s="142"/>
      <c r="E39" s="143"/>
    </row>
    <row r="40" spans="1:5" ht="20.399999999999999">
      <c r="A40" s="145"/>
      <c r="B40" s="141"/>
      <c r="C40" s="141"/>
      <c r="D40" s="141"/>
      <c r="E40" s="147"/>
    </row>
    <row r="41" spans="1:5" ht="20.399999999999999">
      <c r="A41" s="148"/>
      <c r="B41" s="149"/>
      <c r="C41" s="149"/>
      <c r="D41" s="149"/>
      <c r="E41" s="150"/>
    </row>
    <row r="42" spans="1:5" ht="22.8">
      <c r="A42" s="289" t="s">
        <v>64</v>
      </c>
      <c r="B42" s="290"/>
      <c r="C42" s="290"/>
      <c r="D42" s="290"/>
      <c r="E42" s="291"/>
    </row>
  </sheetData>
  <mergeCells count="7">
    <mergeCell ref="A42:E42"/>
    <mergeCell ref="A32:E32"/>
    <mergeCell ref="A2:E2"/>
    <mergeCell ref="A3:E3"/>
    <mergeCell ref="A5:E5"/>
    <mergeCell ref="A6:E6"/>
    <mergeCell ref="A19:E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4" zoomScaleNormal="100" workbookViewId="0">
      <selection activeCell="F7" sqref="F7:F8"/>
    </sheetView>
  </sheetViews>
  <sheetFormatPr defaultRowHeight="13.8"/>
  <cols>
    <col min="1" max="1" width="19.3984375" customWidth="1"/>
    <col min="2" max="2" width="16.296875" customWidth="1"/>
    <col min="3" max="3" width="44.59765625" customWidth="1"/>
    <col min="4" max="4" width="10.59765625" customWidth="1"/>
    <col min="5" max="5" width="16.69921875" customWidth="1"/>
    <col min="6" max="6" width="46.19921875" customWidth="1"/>
  </cols>
  <sheetData>
    <row r="1" spans="1:6" ht="102.6" customHeight="1">
      <c r="A1" s="312" t="s">
        <v>473</v>
      </c>
      <c r="B1" s="313"/>
      <c r="C1" s="313"/>
      <c r="D1" s="313"/>
      <c r="E1" s="313"/>
      <c r="F1" s="313"/>
    </row>
    <row r="2" spans="1:6" ht="49.2">
      <c r="A2" s="54" t="s">
        <v>107</v>
      </c>
      <c r="B2" s="54" t="s">
        <v>108</v>
      </c>
      <c r="C2" s="54" t="s">
        <v>109</v>
      </c>
      <c r="D2" s="54" t="s">
        <v>15</v>
      </c>
      <c r="E2" s="54" t="s">
        <v>18</v>
      </c>
      <c r="F2" s="54" t="s">
        <v>8</v>
      </c>
    </row>
    <row r="3" spans="1:6" ht="24.6">
      <c r="A3" s="300" t="s">
        <v>474</v>
      </c>
      <c r="B3" s="48" t="s">
        <v>110</v>
      </c>
      <c r="C3" s="49" t="s">
        <v>111</v>
      </c>
      <c r="D3" s="48" t="s">
        <v>16</v>
      </c>
      <c r="E3" s="48" t="s">
        <v>112</v>
      </c>
      <c r="F3" s="48"/>
    </row>
    <row r="4" spans="1:6" ht="24.6">
      <c r="A4" s="301"/>
      <c r="B4" s="48" t="s">
        <v>114</v>
      </c>
      <c r="C4" s="49" t="s">
        <v>115</v>
      </c>
      <c r="D4" s="48" t="s">
        <v>17</v>
      </c>
      <c r="E4" s="48" t="s">
        <v>112</v>
      </c>
      <c r="F4" s="48"/>
    </row>
    <row r="5" spans="1:6" ht="24.6">
      <c r="A5" s="301"/>
      <c r="B5" s="48" t="s">
        <v>116</v>
      </c>
      <c r="C5" s="49" t="s">
        <v>117</v>
      </c>
      <c r="D5" s="48" t="s">
        <v>16</v>
      </c>
      <c r="E5" s="48" t="s">
        <v>112</v>
      </c>
      <c r="F5" s="48"/>
    </row>
    <row r="6" spans="1:6" ht="24.6">
      <c r="A6" s="301"/>
      <c r="B6" s="87" t="s">
        <v>118</v>
      </c>
      <c r="C6" s="50" t="s">
        <v>119</v>
      </c>
      <c r="D6" s="87" t="s">
        <v>17</v>
      </c>
      <c r="E6" s="87" t="s">
        <v>120</v>
      </c>
      <c r="F6" s="87"/>
    </row>
    <row r="7" spans="1:6" ht="24.6">
      <c r="A7" s="308"/>
      <c r="B7" s="266" t="s">
        <v>472</v>
      </c>
      <c r="C7" s="262" t="s">
        <v>125</v>
      </c>
      <c r="D7" s="263" t="s">
        <v>16</v>
      </c>
      <c r="E7" s="310" t="s">
        <v>112</v>
      </c>
      <c r="F7" s="311" t="s">
        <v>477</v>
      </c>
    </row>
    <row r="8" spans="1:6" ht="24.6">
      <c r="A8" s="309"/>
      <c r="B8" s="266" t="s">
        <v>472</v>
      </c>
      <c r="C8" s="264" t="s">
        <v>126</v>
      </c>
      <c r="D8" s="265" t="s">
        <v>16</v>
      </c>
      <c r="E8" s="310"/>
      <c r="F8" s="311"/>
    </row>
    <row r="9" spans="1:6" ht="24.6">
      <c r="A9" s="300" t="s">
        <v>475</v>
      </c>
      <c r="B9" s="314" t="s">
        <v>121</v>
      </c>
      <c r="C9" s="53" t="s">
        <v>122</v>
      </c>
      <c r="D9" s="90" t="s">
        <v>17</v>
      </c>
      <c r="E9" s="301" t="s">
        <v>112</v>
      </c>
      <c r="F9" s="306" t="s">
        <v>124</v>
      </c>
    </row>
    <row r="10" spans="1:6" ht="24.6">
      <c r="A10" s="301"/>
      <c r="B10" s="315"/>
      <c r="C10" s="51" t="s">
        <v>123</v>
      </c>
      <c r="D10" s="88" t="s">
        <v>17</v>
      </c>
      <c r="E10" s="302"/>
      <c r="F10" s="307"/>
    </row>
    <row r="11" spans="1:6" ht="24.6">
      <c r="A11" s="300" t="s">
        <v>476</v>
      </c>
      <c r="B11" s="300" t="s">
        <v>130</v>
      </c>
      <c r="C11" s="50" t="s">
        <v>127</v>
      </c>
      <c r="D11" s="87" t="s">
        <v>16</v>
      </c>
      <c r="E11" s="300" t="s">
        <v>112</v>
      </c>
      <c r="F11" s="303"/>
    </row>
    <row r="12" spans="1:6" ht="24.6">
      <c r="A12" s="301"/>
      <c r="B12" s="302"/>
      <c r="C12" s="52" t="s">
        <v>128</v>
      </c>
      <c r="D12" s="89" t="s">
        <v>16</v>
      </c>
      <c r="E12" s="302"/>
      <c r="F12" s="304"/>
    </row>
    <row r="13" spans="1:6" ht="24.6">
      <c r="A13" s="301"/>
      <c r="B13" s="300">
        <v>22</v>
      </c>
      <c r="C13" s="50" t="s">
        <v>136</v>
      </c>
      <c r="D13" s="87" t="s">
        <v>16</v>
      </c>
      <c r="E13" s="300" t="s">
        <v>120</v>
      </c>
      <c r="F13" s="303"/>
    </row>
    <row r="14" spans="1:6" ht="24.6">
      <c r="A14" s="301"/>
      <c r="B14" s="302"/>
      <c r="C14" s="52" t="s">
        <v>129</v>
      </c>
      <c r="D14" s="89" t="s">
        <v>16</v>
      </c>
      <c r="E14" s="302"/>
      <c r="F14" s="304"/>
    </row>
    <row r="15" spans="1:6" ht="24.6">
      <c r="A15" s="301"/>
      <c r="B15" s="300">
        <v>21</v>
      </c>
      <c r="C15" s="50" t="s">
        <v>131</v>
      </c>
      <c r="D15" s="87" t="s">
        <v>16</v>
      </c>
      <c r="E15" s="300" t="s">
        <v>120</v>
      </c>
      <c r="F15" s="305" t="s">
        <v>20</v>
      </c>
    </row>
    <row r="16" spans="1:6" ht="24.6">
      <c r="A16" s="301"/>
      <c r="B16" s="301"/>
      <c r="C16" s="53" t="s">
        <v>137</v>
      </c>
      <c r="D16" s="90" t="s">
        <v>16</v>
      </c>
      <c r="E16" s="301"/>
      <c r="F16" s="306"/>
    </row>
    <row r="17" spans="1:6" ht="24.6">
      <c r="A17" s="301"/>
      <c r="B17" s="302"/>
      <c r="C17" s="52" t="s">
        <v>132</v>
      </c>
      <c r="D17" s="89" t="s">
        <v>16</v>
      </c>
      <c r="E17" s="302"/>
      <c r="F17" s="307"/>
    </row>
    <row r="18" spans="1:6" ht="24.6">
      <c r="A18" s="301"/>
      <c r="B18" s="48" t="s">
        <v>133</v>
      </c>
      <c r="C18" s="49" t="s">
        <v>134</v>
      </c>
      <c r="D18" s="48" t="s">
        <v>16</v>
      </c>
      <c r="E18" s="48" t="s">
        <v>120</v>
      </c>
      <c r="F18" s="48"/>
    </row>
    <row r="19" spans="1:6" ht="24.6">
      <c r="A19" s="302"/>
      <c r="B19" s="267" t="s">
        <v>135</v>
      </c>
      <c r="C19" s="268" t="s">
        <v>134</v>
      </c>
      <c r="D19" s="269" t="s">
        <v>16</v>
      </c>
      <c r="E19" s="269" t="s">
        <v>120</v>
      </c>
      <c r="F19" s="269"/>
    </row>
  </sheetData>
  <mergeCells count="18">
    <mergeCell ref="A3:A8"/>
    <mergeCell ref="F9:F10"/>
    <mergeCell ref="E7:E8"/>
    <mergeCell ref="F7:F8"/>
    <mergeCell ref="A1:F1"/>
    <mergeCell ref="A9:A10"/>
    <mergeCell ref="B9:B10"/>
    <mergeCell ref="E9:E10"/>
    <mergeCell ref="A11:A19"/>
    <mergeCell ref="B11:B12"/>
    <mergeCell ref="E11:E12"/>
    <mergeCell ref="F11:F12"/>
    <mergeCell ref="B13:B14"/>
    <mergeCell ref="E13:E14"/>
    <mergeCell ref="F13:F14"/>
    <mergeCell ref="B15:B17"/>
    <mergeCell ref="E15:E17"/>
    <mergeCell ref="F15:F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7" zoomScaleNormal="100" zoomScaleSheetLayoutView="85" workbookViewId="0">
      <selection activeCell="B6" sqref="B6:C6"/>
    </sheetView>
  </sheetViews>
  <sheetFormatPr defaultRowHeight="13.8"/>
  <cols>
    <col min="2" max="2" width="27.59765625" customWidth="1"/>
    <col min="3" max="3" width="24.69921875" customWidth="1"/>
    <col min="4" max="5" width="3.3984375" customWidth="1"/>
    <col min="6" max="6" width="27" customWidth="1"/>
    <col min="7" max="7" width="24.59765625" customWidth="1"/>
    <col min="8" max="8" width="4.59765625" customWidth="1"/>
    <col min="9" max="9" width="3.796875" customWidth="1"/>
    <col min="10" max="11" width="20.8984375" customWidth="1"/>
    <col min="12" max="12" width="6.3984375" customWidth="1"/>
  </cols>
  <sheetData>
    <row r="1" spans="1:12">
      <c r="A1" s="319" t="s">
        <v>160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</row>
    <row r="2" spans="1:12">
      <c r="A2" s="319"/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</row>
    <row r="3" spans="1:12" ht="39.6" customHeight="1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</row>
    <row r="4" spans="1:12" ht="22.2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2" ht="28.8" customHeight="1">
      <c r="A5" s="44"/>
      <c r="B5" s="318" t="s">
        <v>138</v>
      </c>
      <c r="C5" s="318"/>
      <c r="D5" s="44"/>
      <c r="E5" s="44"/>
      <c r="F5" s="318" t="s">
        <v>143</v>
      </c>
      <c r="G5" s="318"/>
      <c r="H5" s="44"/>
      <c r="I5" s="44"/>
      <c r="J5" s="318" t="s">
        <v>148</v>
      </c>
      <c r="K5" s="318"/>
      <c r="L5" s="44"/>
    </row>
    <row r="6" spans="1:12" ht="33" customHeight="1">
      <c r="A6" s="44"/>
      <c r="B6" s="317" t="s">
        <v>139</v>
      </c>
      <c r="C6" s="317"/>
      <c r="D6" s="44"/>
      <c r="E6" s="44"/>
      <c r="F6" s="317" t="s">
        <v>144</v>
      </c>
      <c r="G6" s="317"/>
      <c r="H6" s="44"/>
      <c r="I6" s="44"/>
      <c r="J6" s="317" t="s">
        <v>144</v>
      </c>
      <c r="K6" s="317"/>
      <c r="L6" s="44"/>
    </row>
    <row r="7" spans="1:12" ht="85.8" customHeight="1">
      <c r="A7" s="44"/>
      <c r="B7" s="45" t="s">
        <v>140</v>
      </c>
      <c r="C7" s="45" t="s">
        <v>19</v>
      </c>
      <c r="D7" s="44"/>
      <c r="E7" s="44"/>
      <c r="F7" s="45" t="s">
        <v>145</v>
      </c>
      <c r="G7" s="45" t="s">
        <v>19</v>
      </c>
      <c r="H7" s="44"/>
      <c r="I7" s="44"/>
      <c r="J7" s="45" t="s">
        <v>149</v>
      </c>
      <c r="K7" s="45" t="s">
        <v>19</v>
      </c>
      <c r="L7" s="44"/>
    </row>
    <row r="8" spans="1:12" ht="85.8" customHeight="1">
      <c r="A8" s="44"/>
      <c r="B8" s="270" t="s">
        <v>141</v>
      </c>
      <c r="C8" s="270" t="s">
        <v>142</v>
      </c>
      <c r="D8" s="44"/>
      <c r="E8" s="44"/>
      <c r="F8" s="45" t="s">
        <v>146</v>
      </c>
      <c r="G8" s="45" t="s">
        <v>147</v>
      </c>
      <c r="H8" s="44"/>
      <c r="I8" s="44"/>
      <c r="J8" s="45" t="s">
        <v>150</v>
      </c>
      <c r="K8" s="45" t="s">
        <v>151</v>
      </c>
      <c r="L8" s="44"/>
    </row>
    <row r="9" spans="1:12" ht="22.8">
      <c r="A9" s="44"/>
      <c r="B9" s="272" t="s">
        <v>478</v>
      </c>
      <c r="C9" s="271"/>
      <c r="D9" s="44"/>
      <c r="E9" s="44"/>
      <c r="F9" s="272"/>
      <c r="G9" s="271"/>
      <c r="H9" s="44"/>
      <c r="I9" s="44"/>
      <c r="J9" s="272"/>
      <c r="K9" s="271"/>
      <c r="L9" s="44"/>
    </row>
    <row r="10" spans="1:1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</row>
    <row r="11" spans="1:12" ht="27" customHeight="1">
      <c r="A11" s="44"/>
      <c r="B11" s="46" t="s">
        <v>152</v>
      </c>
      <c r="C11" s="47"/>
      <c r="D11" s="44"/>
      <c r="E11" s="44"/>
      <c r="F11" s="318" t="s">
        <v>155</v>
      </c>
      <c r="G11" s="318"/>
      <c r="H11" s="44"/>
      <c r="I11" s="44"/>
      <c r="J11" s="44"/>
      <c r="K11" s="44"/>
      <c r="L11" s="44"/>
    </row>
    <row r="12" spans="1:12" ht="27" customHeight="1">
      <c r="A12" s="44"/>
      <c r="B12" s="317" t="s">
        <v>144</v>
      </c>
      <c r="C12" s="317"/>
      <c r="D12" s="44"/>
      <c r="E12" s="44"/>
      <c r="F12" s="317" t="s">
        <v>144</v>
      </c>
      <c r="G12" s="317"/>
      <c r="H12" s="44"/>
      <c r="I12" s="44"/>
      <c r="J12" s="44"/>
      <c r="K12" s="44"/>
      <c r="L12" s="44"/>
    </row>
    <row r="13" spans="1:12" ht="89.4" customHeight="1">
      <c r="A13" s="44"/>
      <c r="B13" s="45" t="s">
        <v>153</v>
      </c>
      <c r="C13" s="45" t="s">
        <v>19</v>
      </c>
      <c r="D13" s="44"/>
      <c r="E13" s="44"/>
      <c r="F13" s="45" t="s">
        <v>156</v>
      </c>
      <c r="G13" s="45" t="s">
        <v>157</v>
      </c>
      <c r="H13" s="44"/>
      <c r="I13" s="44"/>
      <c r="J13" s="44"/>
      <c r="K13" s="44"/>
      <c r="L13" s="44"/>
    </row>
    <row r="14" spans="1:12" ht="89.4" customHeight="1">
      <c r="A14" s="44"/>
      <c r="B14" s="270" t="s">
        <v>154</v>
      </c>
      <c r="C14" s="270" t="s">
        <v>479</v>
      </c>
      <c r="D14" s="44"/>
      <c r="E14" s="44"/>
      <c r="F14" s="45" t="s">
        <v>158</v>
      </c>
      <c r="G14" s="45" t="s">
        <v>480</v>
      </c>
      <c r="H14" s="44"/>
      <c r="I14" s="44"/>
      <c r="J14" s="44"/>
      <c r="K14" s="44"/>
      <c r="L14" s="44"/>
    </row>
    <row r="15" spans="1:12" ht="22.8">
      <c r="A15" s="44"/>
      <c r="B15" s="316" t="s">
        <v>479</v>
      </c>
      <c r="C15" s="316"/>
      <c r="D15" s="44"/>
      <c r="E15" s="44"/>
      <c r="F15" s="44"/>
      <c r="G15" s="44"/>
      <c r="H15" s="44"/>
      <c r="I15" s="44"/>
      <c r="J15" s="44"/>
      <c r="K15" s="44"/>
      <c r="L15" s="44"/>
    </row>
    <row r="16" spans="1:12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</row>
    <row r="17" spans="1:12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</row>
    <row r="18" spans="1:12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</row>
    <row r="19" spans="1:12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</row>
    <row r="20" spans="1:12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</row>
  </sheetData>
  <mergeCells count="11">
    <mergeCell ref="B15:C15"/>
    <mergeCell ref="B12:C12"/>
    <mergeCell ref="F11:G11"/>
    <mergeCell ref="F12:G12"/>
    <mergeCell ref="A1:L3"/>
    <mergeCell ref="B5:C5"/>
    <mergeCell ref="B6:C6"/>
    <mergeCell ref="F5:G5"/>
    <mergeCell ref="F6:G6"/>
    <mergeCell ref="J5:K5"/>
    <mergeCell ref="J6:K6"/>
  </mergeCells>
  <pageMargins left="0.11811023622047245" right="0.11811023622047245" top="0.35433070866141736" bottom="0.15748031496062992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"/>
  <sheetViews>
    <sheetView topLeftCell="C1" zoomScaleNormal="100" workbookViewId="0">
      <selection activeCell="J15" sqref="J15"/>
    </sheetView>
  </sheetViews>
  <sheetFormatPr defaultColWidth="8.796875" defaultRowHeight="23.4"/>
  <cols>
    <col min="1" max="1" width="1.3984375" style="65" customWidth="1"/>
    <col min="2" max="2" width="19.19921875" style="65" customWidth="1"/>
    <col min="3" max="3" width="8.09765625" style="65" bestFit="1" customWidth="1"/>
    <col min="4" max="4" width="10.8984375" style="65" bestFit="1" customWidth="1"/>
    <col min="5" max="5" width="8.09765625" style="65" bestFit="1" customWidth="1"/>
    <col min="6" max="6" width="12.59765625" style="65" bestFit="1" customWidth="1"/>
    <col min="7" max="7" width="8.09765625" style="65" bestFit="1" customWidth="1"/>
    <col min="8" max="8" width="10" style="65" bestFit="1" customWidth="1"/>
    <col min="9" max="9" width="13.3984375" style="65" customWidth="1"/>
    <col min="10" max="10" width="18.69921875" style="65" customWidth="1"/>
    <col min="11" max="16384" width="8.796875" style="65"/>
  </cols>
  <sheetData>
    <row r="1" spans="2:10">
      <c r="B1" s="320" t="s">
        <v>190</v>
      </c>
      <c r="C1" s="321"/>
      <c r="D1" s="321"/>
      <c r="E1" s="321"/>
      <c r="F1" s="321"/>
      <c r="G1" s="321"/>
      <c r="H1" s="321"/>
      <c r="I1" s="321"/>
      <c r="J1" s="321"/>
    </row>
    <row r="2" spans="2:10">
      <c r="B2" s="321" t="s">
        <v>191</v>
      </c>
      <c r="C2" s="321"/>
      <c r="D2" s="321"/>
      <c r="E2" s="321"/>
      <c r="F2" s="321"/>
      <c r="G2" s="321"/>
      <c r="H2" s="321"/>
      <c r="I2" s="321"/>
      <c r="J2" s="321"/>
    </row>
    <row r="3" spans="2:10">
      <c r="B3" s="321" t="s">
        <v>192</v>
      </c>
      <c r="C3" s="321"/>
      <c r="D3" s="321"/>
      <c r="E3" s="321"/>
      <c r="F3" s="321"/>
      <c r="G3" s="321"/>
      <c r="H3" s="321"/>
      <c r="I3" s="321"/>
      <c r="J3" s="321"/>
    </row>
    <row r="4" spans="2:10">
      <c r="C4" s="66"/>
      <c r="D4" s="66"/>
      <c r="E4" s="66"/>
      <c r="F4" s="66"/>
      <c r="G4" s="66"/>
      <c r="H4" s="66"/>
      <c r="I4" s="66"/>
    </row>
    <row r="5" spans="2:10" ht="36.6" customHeight="1">
      <c r="B5" s="322" t="s">
        <v>193</v>
      </c>
      <c r="C5" s="323" t="s">
        <v>194</v>
      </c>
      <c r="D5" s="324"/>
      <c r="E5" s="325" t="s">
        <v>195</v>
      </c>
      <c r="F5" s="326"/>
      <c r="G5" s="327" t="s">
        <v>196</v>
      </c>
      <c r="H5" s="328"/>
      <c r="I5" s="329" t="s">
        <v>197</v>
      </c>
      <c r="J5" s="322" t="s">
        <v>8</v>
      </c>
    </row>
    <row r="6" spans="2:10" ht="34.799999999999997">
      <c r="B6" s="322"/>
      <c r="C6" s="67" t="s">
        <v>198</v>
      </c>
      <c r="D6" s="67" t="s">
        <v>66</v>
      </c>
      <c r="E6" s="68" t="s">
        <v>198</v>
      </c>
      <c r="F6" s="68" t="s">
        <v>66</v>
      </c>
      <c r="G6" s="69" t="s">
        <v>198</v>
      </c>
      <c r="H6" s="69" t="s">
        <v>66</v>
      </c>
      <c r="I6" s="330"/>
      <c r="J6" s="322"/>
    </row>
    <row r="7" spans="2:10" ht="34.799999999999997">
      <c r="B7" s="70" t="s">
        <v>199</v>
      </c>
      <c r="C7" s="71" t="s">
        <v>200</v>
      </c>
      <c r="D7" s="71" t="s">
        <v>201</v>
      </c>
      <c r="E7" s="71" t="s">
        <v>202</v>
      </c>
      <c r="F7" s="71" t="s">
        <v>203</v>
      </c>
      <c r="G7" s="71" t="s">
        <v>204</v>
      </c>
      <c r="H7" s="71" t="s">
        <v>205</v>
      </c>
      <c r="I7" s="71" t="s">
        <v>206</v>
      </c>
      <c r="J7" s="72"/>
    </row>
    <row r="8" spans="2:10" ht="69.599999999999994">
      <c r="B8" s="70" t="s">
        <v>207</v>
      </c>
      <c r="C8" s="71" t="s">
        <v>208</v>
      </c>
      <c r="D8" s="71" t="s">
        <v>209</v>
      </c>
      <c r="E8" s="71" t="s">
        <v>210</v>
      </c>
      <c r="F8" s="71" t="s">
        <v>211</v>
      </c>
      <c r="G8" s="71" t="s">
        <v>212</v>
      </c>
      <c r="H8" s="71" t="s">
        <v>213</v>
      </c>
      <c r="I8" s="71" t="s">
        <v>214</v>
      </c>
      <c r="J8" s="72" t="s">
        <v>215</v>
      </c>
    </row>
  </sheetData>
  <mergeCells count="9">
    <mergeCell ref="B1:J1"/>
    <mergeCell ref="B2:J2"/>
    <mergeCell ref="B3:J3"/>
    <mergeCell ref="B5:B6"/>
    <mergeCell ref="C5:D5"/>
    <mergeCell ref="E5:F5"/>
    <mergeCell ref="G5:H5"/>
    <mergeCell ref="I5:I6"/>
    <mergeCell ref="J5:J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opLeftCell="B1" zoomScale="115" zoomScaleNormal="115" workbookViewId="0">
      <selection activeCell="M8" sqref="M8"/>
    </sheetView>
  </sheetViews>
  <sheetFormatPr defaultColWidth="8.796875" defaultRowHeight="24.6"/>
  <cols>
    <col min="1" max="1" width="0" style="73" hidden="1" customWidth="1"/>
    <col min="2" max="2" width="10" style="73" customWidth="1"/>
    <col min="3" max="3" width="14.796875" style="73" customWidth="1"/>
    <col min="4" max="4" width="16.796875" style="73" customWidth="1"/>
    <col min="5" max="5" width="9.59765625" style="73" bestFit="1" customWidth="1"/>
    <col min="6" max="6" width="20" style="73" customWidth="1"/>
    <col min="7" max="7" width="13.796875" style="73" hidden="1" customWidth="1"/>
    <col min="8" max="8" width="12.3984375" style="73" customWidth="1"/>
    <col min="9" max="12" width="5.69921875" style="73" customWidth="1"/>
    <col min="13" max="16384" width="8.796875" style="73"/>
  </cols>
  <sheetData>
    <row r="1" spans="1:12" ht="44.4" customHeight="1">
      <c r="A1" s="332" t="s">
        <v>216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</row>
    <row r="2" spans="1:12" s="76" customFormat="1" ht="23.4" customHeight="1">
      <c r="A2" s="74" t="s">
        <v>217</v>
      </c>
      <c r="B2" s="333" t="s">
        <v>218</v>
      </c>
      <c r="C2" s="333" t="s">
        <v>66</v>
      </c>
      <c r="D2" s="333" t="s">
        <v>219</v>
      </c>
      <c r="E2" s="333" t="s">
        <v>220</v>
      </c>
      <c r="F2" s="333" t="s">
        <v>221</v>
      </c>
      <c r="G2" s="75" t="s">
        <v>8</v>
      </c>
      <c r="H2" s="334" t="s">
        <v>222</v>
      </c>
      <c r="I2" s="336" t="s">
        <v>223</v>
      </c>
      <c r="J2" s="336"/>
      <c r="K2" s="336"/>
      <c r="L2" s="336"/>
    </row>
    <row r="3" spans="1:12" s="76" customFormat="1" ht="23.4" customHeight="1">
      <c r="A3" s="74"/>
      <c r="B3" s="333"/>
      <c r="C3" s="333"/>
      <c r="D3" s="333"/>
      <c r="E3" s="333"/>
      <c r="F3" s="333"/>
      <c r="G3" s="75"/>
      <c r="H3" s="335"/>
      <c r="I3" s="77" t="s">
        <v>224</v>
      </c>
      <c r="J3" s="77" t="s">
        <v>225</v>
      </c>
      <c r="K3" s="77" t="s">
        <v>226</v>
      </c>
      <c r="L3" s="77" t="s">
        <v>227</v>
      </c>
    </row>
    <row r="4" spans="1:12" ht="29.4" customHeight="1">
      <c r="A4" s="78">
        <v>1</v>
      </c>
      <c r="B4" s="79" t="s">
        <v>228</v>
      </c>
      <c r="C4" s="79" t="s">
        <v>229</v>
      </c>
      <c r="D4" s="79" t="s">
        <v>230</v>
      </c>
      <c r="E4" s="80">
        <v>43</v>
      </c>
      <c r="F4" s="79" t="s">
        <v>231</v>
      </c>
      <c r="G4" s="80"/>
      <c r="H4" s="79" t="s">
        <v>232</v>
      </c>
      <c r="I4" s="81">
        <v>0.88800000000000001</v>
      </c>
      <c r="J4" s="81">
        <v>0.86599999999999999</v>
      </c>
      <c r="K4" s="81">
        <v>0.155</v>
      </c>
      <c r="L4" s="81">
        <v>6.6000000000000003E-2</v>
      </c>
    </row>
    <row r="5" spans="1:12" ht="31.8" customHeight="1">
      <c r="A5" s="78">
        <v>2</v>
      </c>
      <c r="B5" s="79" t="s">
        <v>233</v>
      </c>
      <c r="C5" s="79" t="s">
        <v>234</v>
      </c>
      <c r="D5" s="79" t="s">
        <v>235</v>
      </c>
      <c r="E5" s="80">
        <v>43</v>
      </c>
      <c r="F5" s="79" t="s">
        <v>236</v>
      </c>
      <c r="G5" s="80"/>
      <c r="H5" s="79" t="s">
        <v>237</v>
      </c>
      <c r="I5" s="81">
        <v>0.53100000000000003</v>
      </c>
      <c r="J5" s="81">
        <v>0.40400000000000003</v>
      </c>
      <c r="K5" s="81">
        <v>0.127</v>
      </c>
      <c r="L5" s="81">
        <v>0.127</v>
      </c>
    </row>
    <row r="6" spans="1:12" ht="54.6" customHeight="1">
      <c r="A6" s="78">
        <v>3</v>
      </c>
      <c r="B6" s="79" t="s">
        <v>238</v>
      </c>
      <c r="C6" s="79" t="s">
        <v>239</v>
      </c>
      <c r="D6" s="79" t="s">
        <v>240</v>
      </c>
      <c r="E6" s="80">
        <f>5+14+1+2+10+6+5</f>
        <v>43</v>
      </c>
      <c r="F6" s="79" t="s">
        <v>241</v>
      </c>
      <c r="G6" s="80"/>
      <c r="H6" s="79" t="s">
        <v>242</v>
      </c>
      <c r="I6" s="81">
        <v>0.67300000000000004</v>
      </c>
      <c r="J6" s="81">
        <v>0.59599999999999997</v>
      </c>
      <c r="K6" s="81">
        <v>0.32600000000000001</v>
      </c>
      <c r="L6" s="81">
        <v>0.33</v>
      </c>
    </row>
    <row r="7" spans="1:12" s="84" customFormat="1" ht="28.2" customHeight="1">
      <c r="A7" s="331" t="s">
        <v>14</v>
      </c>
      <c r="B7" s="331"/>
      <c r="C7" s="331"/>
      <c r="D7" s="82"/>
      <c r="E7" s="82">
        <f>SUM(E4:E6)</f>
        <v>129</v>
      </c>
      <c r="F7" s="82"/>
      <c r="G7" s="82"/>
      <c r="H7" s="82"/>
      <c r="I7" s="83">
        <f>AVERAGE(I4:I6)</f>
        <v>0.69733333333333336</v>
      </c>
      <c r="J7" s="83">
        <f t="shared" ref="J7:L7" si="0">AVERAGE(J4:J6)</f>
        <v>0.622</v>
      </c>
      <c r="K7" s="83">
        <f t="shared" si="0"/>
        <v>0.20266666666666669</v>
      </c>
      <c r="L7" s="83">
        <f t="shared" si="0"/>
        <v>0.17433333333333334</v>
      </c>
    </row>
    <row r="9" spans="1:12">
      <c r="D9" s="151"/>
    </row>
    <row r="10" spans="1:12">
      <c r="D10" s="151"/>
    </row>
    <row r="11" spans="1:12">
      <c r="D11" s="151"/>
    </row>
    <row r="12" spans="1:12">
      <c r="D12" s="151"/>
    </row>
    <row r="13" spans="1:12">
      <c r="D13" s="151"/>
    </row>
  </sheetData>
  <mergeCells count="9">
    <mergeCell ref="A7:C7"/>
    <mergeCell ref="A1:L1"/>
    <mergeCell ref="B2:B3"/>
    <mergeCell ref="C2:C3"/>
    <mergeCell ref="D2:D3"/>
    <mergeCell ref="E2:E3"/>
    <mergeCell ref="F2:F3"/>
    <mergeCell ref="H2:H3"/>
    <mergeCell ref="I2:L2"/>
  </mergeCells>
  <pageMargins left="0.44166666666666665" right="0.40833333333333333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3"/>
  <sheetViews>
    <sheetView zoomScale="70" zoomScaleNormal="70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B4" sqref="B4:B48"/>
    </sheetView>
  </sheetViews>
  <sheetFormatPr defaultColWidth="8.796875" defaultRowHeight="13.8"/>
  <cols>
    <col min="1" max="1" width="6.796875" style="158" bestFit="1" customWidth="1"/>
    <col min="2" max="2" width="19" style="158" bestFit="1" customWidth="1"/>
    <col min="3" max="3" width="21.8984375" style="261" customWidth="1"/>
    <col min="4" max="4" width="3.09765625" style="158" customWidth="1"/>
    <col min="5" max="5" width="23" style="157" customWidth="1"/>
    <col min="6" max="6" width="12.796875" style="158" bestFit="1" customWidth="1"/>
    <col min="7" max="7" width="7.3984375" style="158" customWidth="1"/>
    <col min="8" max="8" width="9.8984375" style="157" customWidth="1"/>
    <col min="9" max="9" width="6.19921875" style="157" customWidth="1"/>
    <col min="10" max="10" width="6.19921875" style="175" customWidth="1"/>
    <col min="11" max="30" width="4.3984375" style="257" customWidth="1"/>
    <col min="31" max="31" width="19.59765625" style="157" customWidth="1"/>
    <col min="32" max="16384" width="8.796875" style="157"/>
  </cols>
  <sheetData>
    <row r="1" spans="1:31" ht="46.8" customHeight="1" thickBot="1">
      <c r="A1" s="337" t="s">
        <v>283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</row>
    <row r="2" spans="1:31" s="158" customFormat="1" ht="33.6" customHeight="1">
      <c r="A2" s="338" t="s">
        <v>217</v>
      </c>
      <c r="B2" s="340" t="s">
        <v>284</v>
      </c>
      <c r="C2" s="340" t="s">
        <v>285</v>
      </c>
      <c r="D2" s="340" t="s">
        <v>286</v>
      </c>
      <c r="E2" s="340"/>
      <c r="F2" s="340" t="s">
        <v>275</v>
      </c>
      <c r="G2" s="342" t="s">
        <v>287</v>
      </c>
      <c r="H2" s="340" t="s">
        <v>288</v>
      </c>
      <c r="I2" s="344" t="s">
        <v>289</v>
      </c>
      <c r="J2" s="345"/>
      <c r="K2" s="346" t="s">
        <v>290</v>
      </c>
      <c r="L2" s="347"/>
      <c r="M2" s="347"/>
      <c r="N2" s="347"/>
      <c r="O2" s="348"/>
      <c r="P2" s="349" t="s">
        <v>291</v>
      </c>
      <c r="Q2" s="350"/>
      <c r="R2" s="350"/>
      <c r="S2" s="350"/>
      <c r="T2" s="351"/>
      <c r="U2" s="346" t="s">
        <v>292</v>
      </c>
      <c r="V2" s="347"/>
      <c r="W2" s="347"/>
      <c r="X2" s="347"/>
      <c r="Y2" s="348"/>
      <c r="Z2" s="349" t="s">
        <v>293</v>
      </c>
      <c r="AA2" s="350"/>
      <c r="AB2" s="350"/>
      <c r="AC2" s="350"/>
      <c r="AD2" s="351"/>
      <c r="AE2" s="352" t="s">
        <v>8</v>
      </c>
    </row>
    <row r="3" spans="1:31" s="158" customFormat="1" ht="60" customHeight="1" thickBot="1">
      <c r="A3" s="339"/>
      <c r="B3" s="341"/>
      <c r="C3" s="341"/>
      <c r="D3" s="341"/>
      <c r="E3" s="341"/>
      <c r="F3" s="341"/>
      <c r="G3" s="343"/>
      <c r="H3" s="341"/>
      <c r="I3" s="159" t="s">
        <v>294</v>
      </c>
      <c r="J3" s="160" t="s">
        <v>295</v>
      </c>
      <c r="K3" s="161" t="s">
        <v>296</v>
      </c>
      <c r="L3" s="162" t="s">
        <v>297</v>
      </c>
      <c r="M3" s="162" t="s">
        <v>298</v>
      </c>
      <c r="N3" s="162" t="s">
        <v>299</v>
      </c>
      <c r="O3" s="163" t="s">
        <v>300</v>
      </c>
      <c r="P3" s="164" t="s">
        <v>296</v>
      </c>
      <c r="Q3" s="165" t="s">
        <v>297</v>
      </c>
      <c r="R3" s="165" t="s">
        <v>298</v>
      </c>
      <c r="S3" s="165" t="s">
        <v>299</v>
      </c>
      <c r="T3" s="166" t="s">
        <v>300</v>
      </c>
      <c r="U3" s="161" t="s">
        <v>296</v>
      </c>
      <c r="V3" s="162" t="s">
        <v>297</v>
      </c>
      <c r="W3" s="162" t="s">
        <v>298</v>
      </c>
      <c r="X3" s="162" t="s">
        <v>299</v>
      </c>
      <c r="Y3" s="163" t="s">
        <v>300</v>
      </c>
      <c r="Z3" s="164" t="s">
        <v>296</v>
      </c>
      <c r="AA3" s="165" t="s">
        <v>297</v>
      </c>
      <c r="AB3" s="165" t="s">
        <v>298</v>
      </c>
      <c r="AC3" s="165" t="s">
        <v>299</v>
      </c>
      <c r="AD3" s="166" t="s">
        <v>300</v>
      </c>
      <c r="AE3" s="353"/>
    </row>
    <row r="4" spans="1:31" s="175" customFormat="1">
      <c r="A4" s="354">
        <v>6</v>
      </c>
      <c r="B4" s="357" t="s">
        <v>301</v>
      </c>
      <c r="C4" s="360" t="s">
        <v>302</v>
      </c>
      <c r="D4" s="167">
        <v>1</v>
      </c>
      <c r="E4" s="168" t="s">
        <v>303</v>
      </c>
      <c r="F4" s="167" t="s">
        <v>231</v>
      </c>
      <c r="G4" s="167">
        <v>2</v>
      </c>
      <c r="H4" s="167"/>
      <c r="I4" s="167"/>
      <c r="J4" s="169"/>
      <c r="K4" s="170"/>
      <c r="L4" s="171"/>
      <c r="M4" s="171"/>
      <c r="N4" s="172" t="s">
        <v>304</v>
      </c>
      <c r="O4" s="173"/>
      <c r="P4" s="170"/>
      <c r="Q4" s="171"/>
      <c r="R4" s="171"/>
      <c r="S4" s="171"/>
      <c r="T4" s="172" t="s">
        <v>304</v>
      </c>
      <c r="U4" s="170"/>
      <c r="V4" s="171"/>
      <c r="W4" s="171"/>
      <c r="X4" s="171"/>
      <c r="Y4" s="172" t="s">
        <v>304</v>
      </c>
      <c r="Z4" s="170"/>
      <c r="AA4" s="171"/>
      <c r="AB4" s="172" t="s">
        <v>304</v>
      </c>
      <c r="AC4" s="171"/>
      <c r="AD4" s="173"/>
      <c r="AE4" s="174"/>
    </row>
    <row r="5" spans="1:31" s="175" customFormat="1">
      <c r="A5" s="355"/>
      <c r="B5" s="358"/>
      <c r="C5" s="361"/>
      <c r="D5" s="176">
        <v>2</v>
      </c>
      <c r="E5" s="177" t="s">
        <v>305</v>
      </c>
      <c r="F5" s="176" t="s">
        <v>231</v>
      </c>
      <c r="G5" s="176">
        <v>6</v>
      </c>
      <c r="H5" s="176"/>
      <c r="I5" s="176"/>
      <c r="J5" s="178"/>
      <c r="K5" s="179"/>
      <c r="L5" s="180"/>
      <c r="M5" s="180"/>
      <c r="N5" s="181" t="s">
        <v>304</v>
      </c>
      <c r="O5" s="182"/>
      <c r="P5" s="179"/>
      <c r="Q5" s="180"/>
      <c r="R5" s="180"/>
      <c r="S5" s="180"/>
      <c r="T5" s="181" t="s">
        <v>304</v>
      </c>
      <c r="U5" s="179"/>
      <c r="V5" s="180"/>
      <c r="W5" s="180"/>
      <c r="X5" s="180"/>
      <c r="Y5" s="181" t="s">
        <v>304</v>
      </c>
      <c r="Z5" s="179"/>
      <c r="AA5" s="180"/>
      <c r="AB5" s="181" t="s">
        <v>304</v>
      </c>
      <c r="AC5" s="180"/>
      <c r="AD5" s="182"/>
      <c r="AE5" s="183"/>
    </row>
    <row r="6" spans="1:31" s="175" customFormat="1">
      <c r="A6" s="355"/>
      <c r="B6" s="358"/>
      <c r="C6" s="361"/>
      <c r="D6" s="176">
        <v>3</v>
      </c>
      <c r="E6" s="177" t="s">
        <v>306</v>
      </c>
      <c r="F6" s="176" t="s">
        <v>231</v>
      </c>
      <c r="G6" s="176">
        <v>2</v>
      </c>
      <c r="H6" s="176"/>
      <c r="I6" s="176"/>
      <c r="J6" s="178"/>
      <c r="K6" s="179"/>
      <c r="L6" s="180"/>
      <c r="M6" s="180"/>
      <c r="N6" s="181" t="s">
        <v>304</v>
      </c>
      <c r="O6" s="182"/>
      <c r="P6" s="179"/>
      <c r="Q6" s="180"/>
      <c r="R6" s="180"/>
      <c r="S6" s="180"/>
      <c r="T6" s="181" t="s">
        <v>304</v>
      </c>
      <c r="U6" s="179"/>
      <c r="V6" s="180"/>
      <c r="W6" s="180"/>
      <c r="X6" s="180"/>
      <c r="Y6" s="181" t="s">
        <v>304</v>
      </c>
      <c r="Z6" s="179"/>
      <c r="AA6" s="180"/>
      <c r="AB6" s="181" t="s">
        <v>304</v>
      </c>
      <c r="AC6" s="180"/>
      <c r="AD6" s="182"/>
      <c r="AE6" s="183"/>
    </row>
    <row r="7" spans="1:31" s="175" customFormat="1">
      <c r="A7" s="355"/>
      <c r="B7" s="358"/>
      <c r="C7" s="361"/>
      <c r="D7" s="176">
        <v>4</v>
      </c>
      <c r="E7" s="177" t="s">
        <v>307</v>
      </c>
      <c r="F7" s="176" t="s">
        <v>231</v>
      </c>
      <c r="G7" s="176">
        <v>2</v>
      </c>
      <c r="H7" s="176"/>
      <c r="I7" s="176"/>
      <c r="J7" s="178"/>
      <c r="K7" s="179"/>
      <c r="L7" s="180"/>
      <c r="M7" s="180"/>
      <c r="N7" s="181" t="s">
        <v>304</v>
      </c>
      <c r="O7" s="182"/>
      <c r="P7" s="179"/>
      <c r="Q7" s="180"/>
      <c r="R7" s="180"/>
      <c r="S7" s="180"/>
      <c r="T7" s="181" t="s">
        <v>304</v>
      </c>
      <c r="U7" s="179"/>
      <c r="V7" s="180"/>
      <c r="W7" s="180"/>
      <c r="X7" s="180"/>
      <c r="Y7" s="181" t="s">
        <v>304</v>
      </c>
      <c r="Z7" s="179"/>
      <c r="AA7" s="180"/>
      <c r="AB7" s="181" t="s">
        <v>304</v>
      </c>
      <c r="AC7" s="180"/>
      <c r="AD7" s="182"/>
      <c r="AE7" s="183"/>
    </row>
    <row r="8" spans="1:31" s="175" customFormat="1">
      <c r="A8" s="355"/>
      <c r="B8" s="358"/>
      <c r="C8" s="361"/>
      <c r="D8" s="176">
        <v>5</v>
      </c>
      <c r="E8" s="177" t="s">
        <v>308</v>
      </c>
      <c r="F8" s="176" t="s">
        <v>231</v>
      </c>
      <c r="G8" s="176">
        <v>5</v>
      </c>
      <c r="H8" s="176"/>
      <c r="I8" s="176"/>
      <c r="J8" s="178"/>
      <c r="K8" s="179"/>
      <c r="L8" s="180"/>
      <c r="M8" s="180"/>
      <c r="N8" s="181" t="s">
        <v>304</v>
      </c>
      <c r="O8" s="182"/>
      <c r="P8" s="179"/>
      <c r="Q8" s="180"/>
      <c r="R8" s="180"/>
      <c r="S8" s="180"/>
      <c r="T8" s="181" t="s">
        <v>304</v>
      </c>
      <c r="U8" s="179"/>
      <c r="V8" s="180"/>
      <c r="W8" s="180"/>
      <c r="X8" s="180"/>
      <c r="Y8" s="181" t="s">
        <v>304</v>
      </c>
      <c r="Z8" s="179"/>
      <c r="AA8" s="180"/>
      <c r="AB8" s="181" t="s">
        <v>304</v>
      </c>
      <c r="AC8" s="180"/>
      <c r="AD8" s="182"/>
      <c r="AE8" s="183"/>
    </row>
    <row r="9" spans="1:31" s="175" customFormat="1">
      <c r="A9" s="355"/>
      <c r="B9" s="358"/>
      <c r="C9" s="361"/>
      <c r="D9" s="176">
        <v>6</v>
      </c>
      <c r="E9" s="177" t="s">
        <v>309</v>
      </c>
      <c r="F9" s="176" t="s">
        <v>231</v>
      </c>
      <c r="G9" s="176">
        <v>2</v>
      </c>
      <c r="H9" s="176"/>
      <c r="I9" s="176"/>
      <c r="J9" s="178"/>
      <c r="K9" s="179"/>
      <c r="L9" s="180"/>
      <c r="M9" s="180"/>
      <c r="N9" s="181" t="s">
        <v>304</v>
      </c>
      <c r="O9" s="182"/>
      <c r="P9" s="179"/>
      <c r="Q9" s="180"/>
      <c r="R9" s="180"/>
      <c r="S9" s="180"/>
      <c r="T9" s="181" t="s">
        <v>304</v>
      </c>
      <c r="U9" s="179"/>
      <c r="V9" s="180"/>
      <c r="W9" s="180"/>
      <c r="X9" s="180"/>
      <c r="Y9" s="181" t="s">
        <v>304</v>
      </c>
      <c r="Z9" s="179"/>
      <c r="AA9" s="180"/>
      <c r="AB9" s="181" t="s">
        <v>304</v>
      </c>
      <c r="AC9" s="180"/>
      <c r="AD9" s="182"/>
      <c r="AE9" s="183"/>
    </row>
    <row r="10" spans="1:31" s="175" customFormat="1">
      <c r="A10" s="355"/>
      <c r="B10" s="358"/>
      <c r="C10" s="361"/>
      <c r="D10" s="176">
        <v>7</v>
      </c>
      <c r="E10" s="177" t="s">
        <v>310</v>
      </c>
      <c r="F10" s="176" t="s">
        <v>231</v>
      </c>
      <c r="G10" s="176">
        <v>3</v>
      </c>
      <c r="H10" s="176"/>
      <c r="I10" s="176"/>
      <c r="J10" s="178"/>
      <c r="K10" s="179"/>
      <c r="L10" s="180"/>
      <c r="M10" s="180"/>
      <c r="N10" s="181" t="s">
        <v>304</v>
      </c>
      <c r="O10" s="182"/>
      <c r="P10" s="179"/>
      <c r="Q10" s="180"/>
      <c r="R10" s="180"/>
      <c r="S10" s="180"/>
      <c r="T10" s="181" t="s">
        <v>304</v>
      </c>
      <c r="U10" s="179"/>
      <c r="V10" s="180"/>
      <c r="W10" s="180"/>
      <c r="X10" s="180"/>
      <c r="Y10" s="181" t="s">
        <v>304</v>
      </c>
      <c r="Z10" s="179"/>
      <c r="AA10" s="180"/>
      <c r="AB10" s="181" t="s">
        <v>304</v>
      </c>
      <c r="AC10" s="180"/>
      <c r="AD10" s="182"/>
      <c r="AE10" s="183"/>
    </row>
    <row r="11" spans="1:31" s="175" customFormat="1">
      <c r="A11" s="355"/>
      <c r="B11" s="358"/>
      <c r="C11" s="361"/>
      <c r="D11" s="176">
        <v>8</v>
      </c>
      <c r="E11" s="177" t="s">
        <v>311</v>
      </c>
      <c r="F11" s="176" t="s">
        <v>231</v>
      </c>
      <c r="G11" s="176">
        <v>1</v>
      </c>
      <c r="H11" s="176"/>
      <c r="I11" s="176"/>
      <c r="J11" s="178"/>
      <c r="K11" s="179"/>
      <c r="L11" s="180"/>
      <c r="M11" s="180"/>
      <c r="N11" s="181" t="s">
        <v>304</v>
      </c>
      <c r="O11" s="182"/>
      <c r="P11" s="179"/>
      <c r="Q11" s="180"/>
      <c r="R11" s="180"/>
      <c r="S11" s="180"/>
      <c r="T11" s="181" t="s">
        <v>304</v>
      </c>
      <c r="U11" s="179"/>
      <c r="V11" s="180"/>
      <c r="W11" s="180"/>
      <c r="X11" s="180"/>
      <c r="Y11" s="181" t="s">
        <v>304</v>
      </c>
      <c r="Z11" s="179"/>
      <c r="AA11" s="180"/>
      <c r="AB11" s="181" t="s">
        <v>304</v>
      </c>
      <c r="AC11" s="180"/>
      <c r="AD11" s="182"/>
      <c r="AE11" s="183"/>
    </row>
    <row r="12" spans="1:31" s="175" customFormat="1">
      <c r="A12" s="355"/>
      <c r="B12" s="358"/>
      <c r="C12" s="361"/>
      <c r="D12" s="176">
        <v>9</v>
      </c>
      <c r="E12" s="177" t="s">
        <v>312</v>
      </c>
      <c r="F12" s="176" t="s">
        <v>231</v>
      </c>
      <c r="G12" s="176">
        <v>6</v>
      </c>
      <c r="H12" s="176"/>
      <c r="I12" s="176"/>
      <c r="J12" s="178"/>
      <c r="K12" s="179"/>
      <c r="L12" s="180"/>
      <c r="M12" s="180"/>
      <c r="N12" s="181" t="s">
        <v>304</v>
      </c>
      <c r="O12" s="182"/>
      <c r="P12" s="179"/>
      <c r="Q12" s="180"/>
      <c r="R12" s="180"/>
      <c r="S12" s="180"/>
      <c r="T12" s="181" t="s">
        <v>304</v>
      </c>
      <c r="U12" s="179"/>
      <c r="V12" s="180"/>
      <c r="W12" s="180"/>
      <c r="X12" s="180"/>
      <c r="Y12" s="181" t="s">
        <v>304</v>
      </c>
      <c r="Z12" s="179"/>
      <c r="AA12" s="180"/>
      <c r="AB12" s="181" t="s">
        <v>304</v>
      </c>
      <c r="AC12" s="180"/>
      <c r="AD12" s="182"/>
      <c r="AE12" s="183"/>
    </row>
    <row r="13" spans="1:31" s="175" customFormat="1">
      <c r="A13" s="355"/>
      <c r="B13" s="358"/>
      <c r="C13" s="361"/>
      <c r="D13" s="176">
        <v>10</v>
      </c>
      <c r="E13" s="177" t="s">
        <v>313</v>
      </c>
      <c r="F13" s="176" t="s">
        <v>231</v>
      </c>
      <c r="G13" s="176">
        <v>3</v>
      </c>
      <c r="H13" s="176"/>
      <c r="I13" s="176"/>
      <c r="J13" s="178"/>
      <c r="K13" s="179"/>
      <c r="L13" s="180"/>
      <c r="M13" s="180"/>
      <c r="N13" s="181" t="s">
        <v>304</v>
      </c>
      <c r="O13" s="182"/>
      <c r="P13" s="179"/>
      <c r="Q13" s="180"/>
      <c r="R13" s="180"/>
      <c r="S13" s="180"/>
      <c r="T13" s="181" t="s">
        <v>304</v>
      </c>
      <c r="U13" s="179"/>
      <c r="V13" s="180"/>
      <c r="W13" s="180"/>
      <c r="X13" s="180"/>
      <c r="Y13" s="181" t="s">
        <v>304</v>
      </c>
      <c r="Z13" s="179"/>
      <c r="AA13" s="180"/>
      <c r="AB13" s="181" t="s">
        <v>304</v>
      </c>
      <c r="AC13" s="180"/>
      <c r="AD13" s="182"/>
      <c r="AE13" s="183"/>
    </row>
    <row r="14" spans="1:31" s="175" customFormat="1">
      <c r="A14" s="355"/>
      <c r="B14" s="358"/>
      <c r="C14" s="361"/>
      <c r="D14" s="176">
        <v>11</v>
      </c>
      <c r="E14" s="177" t="s">
        <v>314</v>
      </c>
      <c r="F14" s="176" t="s">
        <v>231</v>
      </c>
      <c r="G14" s="176">
        <v>7</v>
      </c>
      <c r="H14" s="176"/>
      <c r="I14" s="176"/>
      <c r="J14" s="178"/>
      <c r="K14" s="179"/>
      <c r="L14" s="180"/>
      <c r="M14" s="181" t="s">
        <v>304</v>
      </c>
      <c r="N14" s="180"/>
      <c r="O14" s="182"/>
      <c r="P14" s="179"/>
      <c r="Q14" s="180"/>
      <c r="R14" s="180"/>
      <c r="S14" s="181" t="s">
        <v>304</v>
      </c>
      <c r="T14" s="182"/>
      <c r="U14" s="179"/>
      <c r="V14" s="180"/>
      <c r="W14" s="180"/>
      <c r="X14" s="180"/>
      <c r="Y14" s="181" t="s">
        <v>304</v>
      </c>
      <c r="Z14" s="179"/>
      <c r="AA14" s="180"/>
      <c r="AB14" s="181" t="s">
        <v>304</v>
      </c>
      <c r="AC14" s="180"/>
      <c r="AD14" s="182"/>
      <c r="AE14" s="183"/>
    </row>
    <row r="15" spans="1:31" s="175" customFormat="1">
      <c r="A15" s="355"/>
      <c r="B15" s="358"/>
      <c r="C15" s="361"/>
      <c r="D15" s="176">
        <v>12</v>
      </c>
      <c r="E15" s="177" t="s">
        <v>315</v>
      </c>
      <c r="F15" s="176" t="s">
        <v>231</v>
      </c>
      <c r="G15" s="176">
        <v>4</v>
      </c>
      <c r="H15" s="176"/>
      <c r="I15" s="176"/>
      <c r="J15" s="178"/>
      <c r="K15" s="179"/>
      <c r="L15" s="180"/>
      <c r="M15" s="180"/>
      <c r="N15" s="181" t="s">
        <v>304</v>
      </c>
      <c r="O15" s="182"/>
      <c r="P15" s="179"/>
      <c r="Q15" s="180"/>
      <c r="R15" s="180"/>
      <c r="S15" s="180"/>
      <c r="T15" s="181" t="s">
        <v>304</v>
      </c>
      <c r="U15" s="179"/>
      <c r="V15" s="180"/>
      <c r="W15" s="180"/>
      <c r="X15" s="180"/>
      <c r="Y15" s="181" t="s">
        <v>304</v>
      </c>
      <c r="Z15" s="179"/>
      <c r="AA15" s="180"/>
      <c r="AB15" s="181" t="s">
        <v>304</v>
      </c>
      <c r="AC15" s="180"/>
      <c r="AD15" s="182"/>
      <c r="AE15" s="183"/>
    </row>
    <row r="16" spans="1:31" s="175" customFormat="1">
      <c r="A16" s="355"/>
      <c r="B16" s="358"/>
      <c r="C16" s="361"/>
      <c r="D16" s="176">
        <v>13</v>
      </c>
      <c r="E16" s="177" t="s">
        <v>316</v>
      </c>
      <c r="F16" s="176" t="s">
        <v>231</v>
      </c>
      <c r="G16" s="176">
        <v>5</v>
      </c>
      <c r="H16" s="176"/>
      <c r="I16" s="176"/>
      <c r="J16" s="178"/>
      <c r="K16" s="179"/>
      <c r="L16" s="180"/>
      <c r="M16" s="180"/>
      <c r="N16" s="181" t="s">
        <v>304</v>
      </c>
      <c r="O16" s="182"/>
      <c r="P16" s="179"/>
      <c r="Q16" s="180"/>
      <c r="R16" s="180"/>
      <c r="S16" s="180"/>
      <c r="T16" s="181" t="s">
        <v>304</v>
      </c>
      <c r="U16" s="179"/>
      <c r="V16" s="180"/>
      <c r="W16" s="180"/>
      <c r="X16" s="180"/>
      <c r="Y16" s="181" t="s">
        <v>304</v>
      </c>
      <c r="Z16" s="179"/>
      <c r="AA16" s="180"/>
      <c r="AB16" s="181" t="s">
        <v>304</v>
      </c>
      <c r="AC16" s="180"/>
      <c r="AD16" s="182"/>
      <c r="AE16" s="183"/>
    </row>
    <row r="17" spans="1:31" s="175" customFormat="1">
      <c r="A17" s="355"/>
      <c r="B17" s="358"/>
      <c r="C17" s="361"/>
      <c r="D17" s="176">
        <v>14</v>
      </c>
      <c r="E17" s="177" t="s">
        <v>317</v>
      </c>
      <c r="F17" s="176" t="s">
        <v>231</v>
      </c>
      <c r="G17" s="176">
        <v>5</v>
      </c>
      <c r="H17" s="176"/>
      <c r="I17" s="176"/>
      <c r="J17" s="178"/>
      <c r="K17" s="179"/>
      <c r="L17" s="180"/>
      <c r="M17" s="180"/>
      <c r="N17" s="180"/>
      <c r="O17" s="181" t="s">
        <v>304</v>
      </c>
      <c r="P17" s="179"/>
      <c r="Q17" s="180"/>
      <c r="R17" s="180"/>
      <c r="S17" s="180"/>
      <c r="T17" s="181" t="s">
        <v>304</v>
      </c>
      <c r="U17" s="179"/>
      <c r="V17" s="180"/>
      <c r="W17" s="180"/>
      <c r="X17" s="180"/>
      <c r="Y17" s="181" t="s">
        <v>304</v>
      </c>
      <c r="Z17" s="179"/>
      <c r="AA17" s="180"/>
      <c r="AB17" s="180"/>
      <c r="AC17" s="180"/>
      <c r="AD17" s="181" t="s">
        <v>304</v>
      </c>
      <c r="AE17" s="183"/>
    </row>
    <row r="18" spans="1:31" s="175" customFormat="1">
      <c r="A18" s="355"/>
      <c r="B18" s="358"/>
      <c r="C18" s="361"/>
      <c r="D18" s="176">
        <v>15</v>
      </c>
      <c r="E18" s="177" t="s">
        <v>318</v>
      </c>
      <c r="F18" s="176" t="s">
        <v>231</v>
      </c>
      <c r="G18" s="176">
        <v>3</v>
      </c>
      <c r="H18" s="176"/>
      <c r="I18" s="176"/>
      <c r="J18" s="178"/>
      <c r="K18" s="179"/>
      <c r="L18" s="180"/>
      <c r="M18" s="180"/>
      <c r="N18" s="180"/>
      <c r="O18" s="181" t="s">
        <v>304</v>
      </c>
      <c r="P18" s="179"/>
      <c r="Q18" s="180"/>
      <c r="R18" s="180"/>
      <c r="S18" s="180"/>
      <c r="T18" s="181" t="s">
        <v>304</v>
      </c>
      <c r="U18" s="179"/>
      <c r="V18" s="180"/>
      <c r="W18" s="180"/>
      <c r="X18" s="180"/>
      <c r="Y18" s="181" t="s">
        <v>304</v>
      </c>
      <c r="Z18" s="179"/>
      <c r="AA18" s="180"/>
      <c r="AB18" s="180"/>
      <c r="AC18" s="180"/>
      <c r="AD18" s="181" t="s">
        <v>304</v>
      </c>
      <c r="AE18" s="183"/>
    </row>
    <row r="19" spans="1:31" s="175" customFormat="1">
      <c r="A19" s="355"/>
      <c r="B19" s="358"/>
      <c r="C19" s="361"/>
      <c r="D19" s="176">
        <v>16</v>
      </c>
      <c r="E19" s="177" t="s">
        <v>319</v>
      </c>
      <c r="F19" s="176" t="s">
        <v>231</v>
      </c>
      <c r="G19" s="176">
        <v>3</v>
      </c>
      <c r="H19" s="176"/>
      <c r="I19" s="176"/>
      <c r="J19" s="178"/>
      <c r="K19" s="179"/>
      <c r="L19" s="180"/>
      <c r="M19" s="180"/>
      <c r="N19" s="181" t="s">
        <v>304</v>
      </c>
      <c r="O19" s="182"/>
      <c r="P19" s="179"/>
      <c r="Q19" s="180"/>
      <c r="R19" s="180"/>
      <c r="S19" s="180"/>
      <c r="T19" s="181" t="s">
        <v>304</v>
      </c>
      <c r="U19" s="179"/>
      <c r="V19" s="180"/>
      <c r="W19" s="180"/>
      <c r="X19" s="180"/>
      <c r="Y19" s="181" t="s">
        <v>304</v>
      </c>
      <c r="Z19" s="179"/>
      <c r="AA19" s="180"/>
      <c r="AB19" s="181" t="s">
        <v>304</v>
      </c>
      <c r="AC19" s="180"/>
      <c r="AD19" s="182"/>
      <c r="AE19" s="183"/>
    </row>
    <row r="20" spans="1:31" s="175" customFormat="1">
      <c r="A20" s="355"/>
      <c r="B20" s="358"/>
      <c r="C20" s="361"/>
      <c r="D20" s="184">
        <v>17</v>
      </c>
      <c r="E20" s="185" t="s">
        <v>320</v>
      </c>
      <c r="F20" s="184" t="s">
        <v>231</v>
      </c>
      <c r="G20" s="184">
        <v>4</v>
      </c>
      <c r="H20" s="184"/>
      <c r="I20" s="184"/>
      <c r="J20" s="186"/>
      <c r="K20" s="187"/>
      <c r="L20" s="188"/>
      <c r="M20" s="188"/>
      <c r="N20" s="188"/>
      <c r="O20" s="181" t="s">
        <v>304</v>
      </c>
      <c r="P20" s="187"/>
      <c r="Q20" s="188"/>
      <c r="R20" s="188"/>
      <c r="S20" s="188"/>
      <c r="T20" s="181" t="s">
        <v>304</v>
      </c>
      <c r="U20" s="187"/>
      <c r="V20" s="188"/>
      <c r="W20" s="188"/>
      <c r="X20" s="188"/>
      <c r="Y20" s="181" t="s">
        <v>304</v>
      </c>
      <c r="Z20" s="187"/>
      <c r="AA20" s="188"/>
      <c r="AB20" s="188"/>
      <c r="AC20" s="188"/>
      <c r="AD20" s="181" t="s">
        <v>304</v>
      </c>
      <c r="AE20" s="183" t="s">
        <v>321</v>
      </c>
    </row>
    <row r="21" spans="1:31" s="175" customFormat="1">
      <c r="A21" s="355"/>
      <c r="B21" s="358"/>
      <c r="C21" s="361"/>
      <c r="D21" s="176">
        <v>18</v>
      </c>
      <c r="E21" s="177" t="s">
        <v>322</v>
      </c>
      <c r="F21" s="176" t="s">
        <v>231</v>
      </c>
      <c r="G21" s="176">
        <v>3</v>
      </c>
      <c r="H21" s="176"/>
      <c r="I21" s="176"/>
      <c r="J21" s="178"/>
      <c r="K21" s="187"/>
      <c r="L21" s="188"/>
      <c r="M21" s="188"/>
      <c r="N21" s="181" t="s">
        <v>304</v>
      </c>
      <c r="O21" s="189"/>
      <c r="P21" s="187"/>
      <c r="Q21" s="188"/>
      <c r="R21" s="188"/>
      <c r="S21" s="188"/>
      <c r="T21" s="181" t="s">
        <v>304</v>
      </c>
      <c r="U21" s="187"/>
      <c r="V21" s="188"/>
      <c r="W21" s="188"/>
      <c r="X21" s="188"/>
      <c r="Y21" s="181" t="s">
        <v>304</v>
      </c>
      <c r="Z21" s="187"/>
      <c r="AA21" s="188"/>
      <c r="AB21" s="181" t="s">
        <v>304</v>
      </c>
      <c r="AC21" s="188"/>
      <c r="AD21" s="189"/>
      <c r="AE21" s="183"/>
    </row>
    <row r="22" spans="1:31" s="175" customFormat="1">
      <c r="A22" s="355"/>
      <c r="B22" s="358"/>
      <c r="C22" s="361"/>
      <c r="D22" s="176">
        <v>19</v>
      </c>
      <c r="E22" s="177" t="s">
        <v>323</v>
      </c>
      <c r="F22" s="176" t="s">
        <v>231</v>
      </c>
      <c r="G22" s="176">
        <v>3</v>
      </c>
      <c r="H22" s="176"/>
      <c r="I22" s="176"/>
      <c r="J22" s="178"/>
      <c r="K22" s="187"/>
      <c r="L22" s="188"/>
      <c r="M22" s="188"/>
      <c r="N22" s="181" t="s">
        <v>304</v>
      </c>
      <c r="O22" s="189"/>
      <c r="P22" s="187"/>
      <c r="Q22" s="188"/>
      <c r="R22" s="188"/>
      <c r="S22" s="188"/>
      <c r="T22" s="181" t="s">
        <v>304</v>
      </c>
      <c r="U22" s="187"/>
      <c r="V22" s="188"/>
      <c r="W22" s="188"/>
      <c r="X22" s="188"/>
      <c r="Y22" s="181" t="s">
        <v>304</v>
      </c>
      <c r="Z22" s="187"/>
      <c r="AA22" s="188"/>
      <c r="AB22" s="181" t="s">
        <v>304</v>
      </c>
      <c r="AC22" s="188"/>
      <c r="AD22" s="189"/>
      <c r="AE22" s="183"/>
    </row>
    <row r="23" spans="1:31" s="175" customFormat="1">
      <c r="A23" s="355"/>
      <c r="B23" s="358"/>
      <c r="C23" s="361"/>
      <c r="D23" s="176">
        <v>20</v>
      </c>
      <c r="E23" s="177" t="s">
        <v>324</v>
      </c>
      <c r="F23" s="176" t="s">
        <v>231</v>
      </c>
      <c r="G23" s="176">
        <v>4</v>
      </c>
      <c r="H23" s="176"/>
      <c r="I23" s="176"/>
      <c r="J23" s="178"/>
      <c r="K23" s="187"/>
      <c r="L23" s="188"/>
      <c r="M23" s="188"/>
      <c r="N23" s="181" t="s">
        <v>304</v>
      </c>
      <c r="O23" s="189"/>
      <c r="P23" s="187"/>
      <c r="Q23" s="188"/>
      <c r="R23" s="188"/>
      <c r="S23" s="188"/>
      <c r="T23" s="181" t="s">
        <v>304</v>
      </c>
      <c r="U23" s="187"/>
      <c r="V23" s="188"/>
      <c r="W23" s="188"/>
      <c r="X23" s="188"/>
      <c r="Y23" s="181" t="s">
        <v>304</v>
      </c>
      <c r="Z23" s="187"/>
      <c r="AA23" s="188"/>
      <c r="AB23" s="181" t="s">
        <v>304</v>
      </c>
      <c r="AC23" s="188"/>
      <c r="AD23" s="189"/>
      <c r="AE23" s="183"/>
    </row>
    <row r="24" spans="1:31" s="175" customFormat="1">
      <c r="A24" s="355"/>
      <c r="B24" s="358"/>
      <c r="C24" s="361"/>
      <c r="D24" s="176">
        <v>21</v>
      </c>
      <c r="E24" s="177" t="s">
        <v>325</v>
      </c>
      <c r="F24" s="176" t="s">
        <v>231</v>
      </c>
      <c r="G24" s="176">
        <v>11</v>
      </c>
      <c r="H24" s="176"/>
      <c r="I24" s="176"/>
      <c r="J24" s="178"/>
      <c r="K24" s="187"/>
      <c r="L24" s="188"/>
      <c r="M24" s="188"/>
      <c r="N24" s="181" t="s">
        <v>304</v>
      </c>
      <c r="O24" s="189"/>
      <c r="P24" s="187"/>
      <c r="Q24" s="188"/>
      <c r="R24" s="188"/>
      <c r="S24" s="188"/>
      <c r="T24" s="181" t="s">
        <v>304</v>
      </c>
      <c r="U24" s="187"/>
      <c r="V24" s="188"/>
      <c r="W24" s="188"/>
      <c r="X24" s="188"/>
      <c r="Y24" s="181" t="s">
        <v>304</v>
      </c>
      <c r="Z24" s="187"/>
      <c r="AA24" s="188"/>
      <c r="AB24" s="181" t="s">
        <v>304</v>
      </c>
      <c r="AC24" s="188"/>
      <c r="AD24" s="189"/>
      <c r="AE24" s="183"/>
    </row>
    <row r="25" spans="1:31" s="175" customFormat="1">
      <c r="A25" s="355"/>
      <c r="B25" s="358"/>
      <c r="C25" s="361"/>
      <c r="D25" s="176">
        <v>22</v>
      </c>
      <c r="E25" s="177" t="s">
        <v>326</v>
      </c>
      <c r="F25" s="176" t="s">
        <v>231</v>
      </c>
      <c r="G25" s="176">
        <v>8</v>
      </c>
      <c r="H25" s="176"/>
      <c r="I25" s="176"/>
      <c r="J25" s="178"/>
      <c r="K25" s="187"/>
      <c r="L25" s="188"/>
      <c r="M25" s="188"/>
      <c r="N25" s="181" t="s">
        <v>304</v>
      </c>
      <c r="O25" s="189"/>
      <c r="P25" s="187"/>
      <c r="Q25" s="188"/>
      <c r="R25" s="188"/>
      <c r="S25" s="188"/>
      <c r="T25" s="181" t="s">
        <v>304</v>
      </c>
      <c r="U25" s="187"/>
      <c r="V25" s="188"/>
      <c r="W25" s="188"/>
      <c r="X25" s="188"/>
      <c r="Y25" s="181" t="s">
        <v>304</v>
      </c>
      <c r="Z25" s="187"/>
      <c r="AA25" s="188"/>
      <c r="AB25" s="181" t="s">
        <v>304</v>
      </c>
      <c r="AC25" s="188"/>
      <c r="AD25" s="189"/>
      <c r="AE25" s="183"/>
    </row>
    <row r="26" spans="1:31" s="175" customFormat="1">
      <c r="A26" s="355"/>
      <c r="B26" s="358"/>
      <c r="C26" s="361"/>
      <c r="D26" s="176">
        <v>23</v>
      </c>
      <c r="E26" s="177" t="s">
        <v>327</v>
      </c>
      <c r="F26" s="176" t="s">
        <v>231</v>
      </c>
      <c r="G26" s="176">
        <v>2</v>
      </c>
      <c r="H26" s="176"/>
      <c r="I26" s="176"/>
      <c r="J26" s="178"/>
      <c r="K26" s="187"/>
      <c r="L26" s="188"/>
      <c r="M26" s="188"/>
      <c r="N26" s="181" t="s">
        <v>304</v>
      </c>
      <c r="O26" s="189"/>
      <c r="P26" s="187"/>
      <c r="Q26" s="188"/>
      <c r="R26" s="188"/>
      <c r="S26" s="181" t="s">
        <v>304</v>
      </c>
      <c r="T26" s="189"/>
      <c r="U26" s="187"/>
      <c r="V26" s="188"/>
      <c r="W26" s="188"/>
      <c r="X26" s="181" t="s">
        <v>304</v>
      </c>
      <c r="Y26" s="189"/>
      <c r="Z26" s="187"/>
      <c r="AA26" s="188"/>
      <c r="AB26" s="181" t="s">
        <v>304</v>
      </c>
      <c r="AC26" s="188"/>
      <c r="AD26" s="189"/>
      <c r="AE26" s="183"/>
    </row>
    <row r="27" spans="1:31" s="175" customFormat="1">
      <c r="A27" s="355"/>
      <c r="B27" s="358"/>
      <c r="C27" s="361"/>
      <c r="D27" s="176">
        <v>24</v>
      </c>
      <c r="E27" s="177" t="s">
        <v>328</v>
      </c>
      <c r="F27" s="176" t="s">
        <v>231</v>
      </c>
      <c r="G27" s="176">
        <v>1</v>
      </c>
      <c r="H27" s="176"/>
      <c r="I27" s="176"/>
      <c r="J27" s="178"/>
      <c r="K27" s="187"/>
      <c r="L27" s="188"/>
      <c r="M27" s="188"/>
      <c r="N27" s="181" t="s">
        <v>304</v>
      </c>
      <c r="O27" s="189"/>
      <c r="P27" s="187"/>
      <c r="Q27" s="188"/>
      <c r="R27" s="188"/>
      <c r="S27" s="188"/>
      <c r="T27" s="181" t="s">
        <v>304</v>
      </c>
      <c r="U27" s="187"/>
      <c r="V27" s="188"/>
      <c r="W27" s="188"/>
      <c r="X27" s="188"/>
      <c r="Y27" s="181" t="s">
        <v>304</v>
      </c>
      <c r="Z27" s="187"/>
      <c r="AA27" s="188"/>
      <c r="AB27" s="181" t="s">
        <v>304</v>
      </c>
      <c r="AC27" s="188"/>
      <c r="AD27" s="189"/>
      <c r="AE27" s="183"/>
    </row>
    <row r="28" spans="1:31" s="175" customFormat="1">
      <c r="A28" s="355"/>
      <c r="B28" s="358"/>
      <c r="C28" s="361"/>
      <c r="D28" s="176">
        <v>25</v>
      </c>
      <c r="E28" s="177" t="s">
        <v>329</v>
      </c>
      <c r="F28" s="176" t="s">
        <v>231</v>
      </c>
      <c r="G28" s="176">
        <v>3</v>
      </c>
      <c r="H28" s="176"/>
      <c r="I28" s="176"/>
      <c r="J28" s="178"/>
      <c r="K28" s="187"/>
      <c r="L28" s="188"/>
      <c r="M28" s="181" t="s">
        <v>304</v>
      </c>
      <c r="N28" s="188"/>
      <c r="O28" s="189"/>
      <c r="P28" s="187"/>
      <c r="Q28" s="188"/>
      <c r="R28" s="181" t="s">
        <v>304</v>
      </c>
      <c r="S28" s="188"/>
      <c r="T28" s="189"/>
      <c r="U28" s="187"/>
      <c r="V28" s="188"/>
      <c r="W28" s="181" t="s">
        <v>304</v>
      </c>
      <c r="X28" s="188"/>
      <c r="Y28" s="189"/>
      <c r="Z28" s="187"/>
      <c r="AA28" s="188"/>
      <c r="AB28" s="181" t="s">
        <v>304</v>
      </c>
      <c r="AC28" s="188"/>
      <c r="AD28" s="189"/>
      <c r="AE28" s="183"/>
    </row>
    <row r="29" spans="1:31" s="175" customFormat="1">
      <c r="A29" s="355"/>
      <c r="B29" s="358"/>
      <c r="C29" s="361"/>
      <c r="D29" s="176">
        <v>26</v>
      </c>
      <c r="E29" s="177" t="s">
        <v>330</v>
      </c>
      <c r="F29" s="176" t="s">
        <v>231</v>
      </c>
      <c r="G29" s="176">
        <v>6</v>
      </c>
      <c r="H29" s="176"/>
      <c r="I29" s="176"/>
      <c r="J29" s="178"/>
      <c r="K29" s="187"/>
      <c r="L29" s="188"/>
      <c r="M29" s="181" t="s">
        <v>304</v>
      </c>
      <c r="N29" s="188"/>
      <c r="O29" s="189"/>
      <c r="P29" s="187"/>
      <c r="Q29" s="188"/>
      <c r="R29" s="181" t="s">
        <v>304</v>
      </c>
      <c r="S29" s="188"/>
      <c r="T29" s="189"/>
      <c r="U29" s="187"/>
      <c r="V29" s="188"/>
      <c r="W29" s="188"/>
      <c r="X29" s="188"/>
      <c r="Y29" s="181" t="s">
        <v>304</v>
      </c>
      <c r="Z29" s="187"/>
      <c r="AA29" s="188"/>
      <c r="AB29" s="181" t="s">
        <v>304</v>
      </c>
      <c r="AC29" s="188"/>
      <c r="AD29" s="189"/>
      <c r="AE29" s="183"/>
    </row>
    <row r="30" spans="1:31" s="175" customFormat="1">
      <c r="A30" s="355"/>
      <c r="B30" s="358"/>
      <c r="C30" s="361"/>
      <c r="D30" s="176">
        <v>27</v>
      </c>
      <c r="E30" s="177" t="s">
        <v>331</v>
      </c>
      <c r="F30" s="176" t="s">
        <v>231</v>
      </c>
      <c r="G30" s="176">
        <v>4</v>
      </c>
      <c r="H30" s="176"/>
      <c r="I30" s="176"/>
      <c r="J30" s="178"/>
      <c r="K30" s="187"/>
      <c r="L30" s="188"/>
      <c r="M30" s="188"/>
      <c r="N30" s="181" t="s">
        <v>304</v>
      </c>
      <c r="O30" s="189"/>
      <c r="P30" s="187"/>
      <c r="Q30" s="188"/>
      <c r="R30" s="188"/>
      <c r="S30" s="188"/>
      <c r="T30" s="181" t="s">
        <v>304</v>
      </c>
      <c r="U30" s="187"/>
      <c r="V30" s="188"/>
      <c r="W30" s="188"/>
      <c r="X30" s="188"/>
      <c r="Y30" s="181" t="s">
        <v>304</v>
      </c>
      <c r="Z30" s="187"/>
      <c r="AA30" s="188"/>
      <c r="AB30" s="188"/>
      <c r="AC30" s="181" t="s">
        <v>304</v>
      </c>
      <c r="AD30" s="189"/>
      <c r="AE30" s="183"/>
    </row>
    <row r="31" spans="1:31" s="175" customFormat="1">
      <c r="A31" s="355"/>
      <c r="B31" s="358"/>
      <c r="C31" s="361"/>
      <c r="D31" s="176">
        <v>28</v>
      </c>
      <c r="E31" s="177" t="s">
        <v>332</v>
      </c>
      <c r="F31" s="176" t="s">
        <v>231</v>
      </c>
      <c r="G31" s="176">
        <v>5</v>
      </c>
      <c r="H31" s="176"/>
      <c r="I31" s="176"/>
      <c r="J31" s="178"/>
      <c r="K31" s="187"/>
      <c r="L31" s="188"/>
      <c r="M31" s="181" t="s">
        <v>304</v>
      </c>
      <c r="N31" s="188"/>
      <c r="O31" s="189"/>
      <c r="P31" s="187"/>
      <c r="Q31" s="188"/>
      <c r="R31" s="181" t="s">
        <v>304</v>
      </c>
      <c r="S31" s="188"/>
      <c r="T31" s="189"/>
      <c r="U31" s="187"/>
      <c r="V31" s="188"/>
      <c r="W31" s="188"/>
      <c r="X31" s="188"/>
      <c r="Y31" s="181" t="s">
        <v>304</v>
      </c>
      <c r="Z31" s="187"/>
      <c r="AA31" s="188"/>
      <c r="AB31" s="181" t="s">
        <v>304</v>
      </c>
      <c r="AC31" s="188"/>
      <c r="AD31" s="189"/>
      <c r="AE31" s="183"/>
    </row>
    <row r="32" spans="1:31" s="175" customFormat="1">
      <c r="A32" s="355"/>
      <c r="B32" s="358"/>
      <c r="C32" s="361"/>
      <c r="D32" s="176">
        <v>29</v>
      </c>
      <c r="E32" s="177" t="s">
        <v>333</v>
      </c>
      <c r="F32" s="176" t="s">
        <v>231</v>
      </c>
      <c r="G32" s="176">
        <v>4</v>
      </c>
      <c r="H32" s="176"/>
      <c r="I32" s="176"/>
      <c r="J32" s="178"/>
      <c r="K32" s="187"/>
      <c r="L32" s="188"/>
      <c r="M32" s="181" t="s">
        <v>304</v>
      </c>
      <c r="N32" s="188"/>
      <c r="O32" s="189"/>
      <c r="P32" s="187"/>
      <c r="Q32" s="188"/>
      <c r="R32" s="181" t="s">
        <v>304</v>
      </c>
      <c r="S32" s="188"/>
      <c r="T32" s="189"/>
      <c r="U32" s="187"/>
      <c r="V32" s="188"/>
      <c r="W32" s="188"/>
      <c r="X32" s="188"/>
      <c r="Y32" s="181" t="s">
        <v>304</v>
      </c>
      <c r="Z32" s="187"/>
      <c r="AA32" s="188"/>
      <c r="AB32" s="181" t="s">
        <v>304</v>
      </c>
      <c r="AC32" s="188"/>
      <c r="AD32" s="189"/>
      <c r="AE32" s="183"/>
    </row>
    <row r="33" spans="1:31" s="175" customFormat="1">
      <c r="A33" s="355"/>
      <c r="B33" s="358"/>
      <c r="C33" s="361"/>
      <c r="D33" s="176">
        <v>30</v>
      </c>
      <c r="E33" s="177" t="s">
        <v>334</v>
      </c>
      <c r="F33" s="176" t="s">
        <v>231</v>
      </c>
      <c r="G33" s="176">
        <v>1</v>
      </c>
      <c r="H33" s="176"/>
      <c r="I33" s="176"/>
      <c r="J33" s="178"/>
      <c r="K33" s="187"/>
      <c r="L33" s="188"/>
      <c r="M33" s="188"/>
      <c r="N33" s="181" t="s">
        <v>304</v>
      </c>
      <c r="O33" s="189"/>
      <c r="P33" s="187"/>
      <c r="Q33" s="188"/>
      <c r="R33" s="188"/>
      <c r="S33" s="188"/>
      <c r="T33" s="181" t="s">
        <v>304</v>
      </c>
      <c r="U33" s="187"/>
      <c r="V33" s="188"/>
      <c r="W33" s="188"/>
      <c r="X33" s="188"/>
      <c r="Y33" s="181" t="s">
        <v>304</v>
      </c>
      <c r="Z33" s="187"/>
      <c r="AA33" s="188"/>
      <c r="AB33" s="188"/>
      <c r="AC33" s="181" t="s">
        <v>304</v>
      </c>
      <c r="AD33" s="189"/>
      <c r="AE33" s="183"/>
    </row>
    <row r="34" spans="1:31" s="175" customFormat="1">
      <c r="A34" s="355"/>
      <c r="B34" s="358"/>
      <c r="C34" s="361"/>
      <c r="D34" s="176">
        <v>31</v>
      </c>
      <c r="E34" s="177" t="s">
        <v>335</v>
      </c>
      <c r="F34" s="176" t="s">
        <v>231</v>
      </c>
      <c r="G34" s="176">
        <v>3</v>
      </c>
      <c r="H34" s="176"/>
      <c r="I34" s="176"/>
      <c r="J34" s="178"/>
      <c r="K34" s="187"/>
      <c r="L34" s="188"/>
      <c r="M34" s="188"/>
      <c r="N34" s="181" t="s">
        <v>304</v>
      </c>
      <c r="O34" s="189"/>
      <c r="P34" s="187"/>
      <c r="Q34" s="188"/>
      <c r="R34" s="188"/>
      <c r="S34" s="188"/>
      <c r="T34" s="181" t="s">
        <v>304</v>
      </c>
      <c r="U34" s="187"/>
      <c r="V34" s="188"/>
      <c r="W34" s="188"/>
      <c r="X34" s="188"/>
      <c r="Y34" s="181" t="s">
        <v>304</v>
      </c>
      <c r="Z34" s="187"/>
      <c r="AA34" s="188"/>
      <c r="AB34" s="188"/>
      <c r="AC34" s="181" t="s">
        <v>304</v>
      </c>
      <c r="AD34" s="189"/>
      <c r="AE34" s="183"/>
    </row>
    <row r="35" spans="1:31" s="175" customFormat="1">
      <c r="A35" s="355"/>
      <c r="B35" s="358"/>
      <c r="C35" s="361"/>
      <c r="D35" s="176">
        <v>32</v>
      </c>
      <c r="E35" s="177" t="s">
        <v>336</v>
      </c>
      <c r="F35" s="176" t="s">
        <v>231</v>
      </c>
      <c r="G35" s="176">
        <v>3</v>
      </c>
      <c r="H35" s="176"/>
      <c r="I35" s="176"/>
      <c r="J35" s="178"/>
      <c r="K35" s="187"/>
      <c r="L35" s="188"/>
      <c r="M35" s="188"/>
      <c r="N35" s="181" t="s">
        <v>304</v>
      </c>
      <c r="O35" s="189"/>
      <c r="P35" s="187"/>
      <c r="Q35" s="188"/>
      <c r="R35" s="188"/>
      <c r="S35" s="188"/>
      <c r="T35" s="181" t="s">
        <v>304</v>
      </c>
      <c r="U35" s="187"/>
      <c r="V35" s="188"/>
      <c r="W35" s="188"/>
      <c r="X35" s="181" t="s">
        <v>304</v>
      </c>
      <c r="Y35" s="189"/>
      <c r="Z35" s="187"/>
      <c r="AA35" s="188"/>
      <c r="AB35" s="188"/>
      <c r="AC35" s="181" t="s">
        <v>304</v>
      </c>
      <c r="AD35" s="189"/>
      <c r="AE35" s="183"/>
    </row>
    <row r="36" spans="1:31" s="175" customFormat="1">
      <c r="A36" s="355"/>
      <c r="B36" s="358"/>
      <c r="C36" s="361"/>
      <c r="D36" s="176">
        <v>33</v>
      </c>
      <c r="E36" s="177" t="s">
        <v>337</v>
      </c>
      <c r="F36" s="176" t="s">
        <v>231</v>
      </c>
      <c r="G36" s="176">
        <v>4</v>
      </c>
      <c r="H36" s="176"/>
      <c r="I36" s="176"/>
      <c r="J36" s="178"/>
      <c r="K36" s="187"/>
      <c r="L36" s="188"/>
      <c r="M36" s="188"/>
      <c r="N36" s="181" t="s">
        <v>304</v>
      </c>
      <c r="O36" s="189"/>
      <c r="P36" s="187"/>
      <c r="Q36" s="188"/>
      <c r="R36" s="188"/>
      <c r="S36" s="188"/>
      <c r="T36" s="181" t="s">
        <v>304</v>
      </c>
      <c r="U36" s="187"/>
      <c r="V36" s="188"/>
      <c r="W36" s="188"/>
      <c r="X36" s="188"/>
      <c r="Y36" s="181" t="s">
        <v>304</v>
      </c>
      <c r="Z36" s="187"/>
      <c r="AA36" s="188"/>
      <c r="AB36" s="188"/>
      <c r="AC36" s="181" t="s">
        <v>304</v>
      </c>
      <c r="AD36" s="189"/>
      <c r="AE36" s="183"/>
    </row>
    <row r="37" spans="1:31" s="175" customFormat="1">
      <c r="A37" s="355"/>
      <c r="B37" s="358"/>
      <c r="C37" s="361"/>
      <c r="D37" s="176">
        <v>34</v>
      </c>
      <c r="E37" s="177" t="s">
        <v>338</v>
      </c>
      <c r="F37" s="176" t="s">
        <v>231</v>
      </c>
      <c r="G37" s="176">
        <v>1</v>
      </c>
      <c r="H37" s="176"/>
      <c r="I37" s="176"/>
      <c r="J37" s="178"/>
      <c r="K37" s="187"/>
      <c r="L37" s="188"/>
      <c r="M37" s="188"/>
      <c r="N37" s="181" t="s">
        <v>304</v>
      </c>
      <c r="O37" s="189"/>
      <c r="P37" s="187"/>
      <c r="Q37" s="188"/>
      <c r="R37" s="188"/>
      <c r="S37" s="188"/>
      <c r="T37" s="181" t="s">
        <v>304</v>
      </c>
      <c r="U37" s="187"/>
      <c r="V37" s="188"/>
      <c r="W37" s="188"/>
      <c r="X37" s="188"/>
      <c r="Y37" s="181" t="s">
        <v>304</v>
      </c>
      <c r="Z37" s="187"/>
      <c r="AA37" s="188"/>
      <c r="AB37" s="188"/>
      <c r="AC37" s="181" t="s">
        <v>304</v>
      </c>
      <c r="AD37" s="189"/>
      <c r="AE37" s="183"/>
    </row>
    <row r="38" spans="1:31" s="175" customFormat="1">
      <c r="A38" s="355"/>
      <c r="B38" s="358"/>
      <c r="C38" s="361"/>
      <c r="D38" s="176">
        <v>35</v>
      </c>
      <c r="E38" s="177" t="s">
        <v>339</v>
      </c>
      <c r="F38" s="176" t="s">
        <v>231</v>
      </c>
      <c r="G38" s="176">
        <v>5</v>
      </c>
      <c r="H38" s="176"/>
      <c r="I38" s="176"/>
      <c r="J38" s="178"/>
      <c r="K38" s="187"/>
      <c r="L38" s="188"/>
      <c r="M38" s="188"/>
      <c r="N38" s="181" t="s">
        <v>304</v>
      </c>
      <c r="O38" s="189"/>
      <c r="P38" s="187"/>
      <c r="Q38" s="188"/>
      <c r="R38" s="188"/>
      <c r="S38" s="188"/>
      <c r="T38" s="181" t="s">
        <v>304</v>
      </c>
      <c r="U38" s="187"/>
      <c r="V38" s="188"/>
      <c r="W38" s="188"/>
      <c r="X38" s="188"/>
      <c r="Y38" s="181" t="s">
        <v>304</v>
      </c>
      <c r="Z38" s="187"/>
      <c r="AA38" s="188"/>
      <c r="AB38" s="188"/>
      <c r="AC38" s="181" t="s">
        <v>304</v>
      </c>
      <c r="AD38" s="189"/>
      <c r="AE38" s="183"/>
    </row>
    <row r="39" spans="1:31" s="175" customFormat="1">
      <c r="A39" s="355"/>
      <c r="B39" s="358"/>
      <c r="C39" s="361"/>
      <c r="D39" s="176">
        <v>36</v>
      </c>
      <c r="E39" s="177" t="s">
        <v>340</v>
      </c>
      <c r="F39" s="176" t="s">
        <v>231</v>
      </c>
      <c r="G39" s="176">
        <v>2</v>
      </c>
      <c r="H39" s="176"/>
      <c r="I39" s="176"/>
      <c r="J39" s="178"/>
      <c r="K39" s="187"/>
      <c r="L39" s="188"/>
      <c r="M39" s="188"/>
      <c r="N39" s="181" t="s">
        <v>304</v>
      </c>
      <c r="O39" s="189"/>
      <c r="P39" s="187"/>
      <c r="Q39" s="188"/>
      <c r="R39" s="188"/>
      <c r="S39" s="188"/>
      <c r="T39" s="181" t="s">
        <v>304</v>
      </c>
      <c r="U39" s="187"/>
      <c r="V39" s="188"/>
      <c r="W39" s="188"/>
      <c r="X39" s="188"/>
      <c r="Y39" s="181" t="s">
        <v>304</v>
      </c>
      <c r="Z39" s="187"/>
      <c r="AA39" s="188"/>
      <c r="AB39" s="188"/>
      <c r="AC39" s="181" t="s">
        <v>304</v>
      </c>
      <c r="AD39" s="189"/>
      <c r="AE39" s="183"/>
    </row>
    <row r="40" spans="1:31" s="175" customFormat="1">
      <c r="A40" s="355"/>
      <c r="B40" s="358"/>
      <c r="C40" s="361"/>
      <c r="D40" s="176">
        <v>37</v>
      </c>
      <c r="E40" s="177" t="s">
        <v>341</v>
      </c>
      <c r="F40" s="176" t="s">
        <v>231</v>
      </c>
      <c r="G40" s="176">
        <v>1</v>
      </c>
      <c r="H40" s="176"/>
      <c r="I40" s="176"/>
      <c r="J40" s="178"/>
      <c r="K40" s="187"/>
      <c r="L40" s="188"/>
      <c r="M40" s="188"/>
      <c r="N40" s="188"/>
      <c r="O40" s="181" t="s">
        <v>304</v>
      </c>
      <c r="P40" s="187"/>
      <c r="Q40" s="188"/>
      <c r="R40" s="188"/>
      <c r="S40" s="188"/>
      <c r="T40" s="181" t="s">
        <v>304</v>
      </c>
      <c r="U40" s="187"/>
      <c r="V40" s="188"/>
      <c r="W40" s="188"/>
      <c r="X40" s="188"/>
      <c r="Y40" s="181" t="s">
        <v>304</v>
      </c>
      <c r="Z40" s="187"/>
      <c r="AA40" s="188"/>
      <c r="AB40" s="188"/>
      <c r="AC40" s="181" t="s">
        <v>304</v>
      </c>
      <c r="AD40" s="189"/>
      <c r="AE40" s="183"/>
    </row>
    <row r="41" spans="1:31" s="175" customFormat="1">
      <c r="A41" s="355"/>
      <c r="B41" s="358"/>
      <c r="C41" s="361"/>
      <c r="D41" s="176">
        <v>38</v>
      </c>
      <c r="E41" s="177" t="s">
        <v>342</v>
      </c>
      <c r="F41" s="176" t="s">
        <v>231</v>
      </c>
      <c r="G41" s="176">
        <v>5</v>
      </c>
      <c r="H41" s="176"/>
      <c r="I41" s="176"/>
      <c r="J41" s="178"/>
      <c r="K41" s="187"/>
      <c r="L41" s="188"/>
      <c r="M41" s="188"/>
      <c r="N41" s="181" t="s">
        <v>304</v>
      </c>
      <c r="O41" s="189"/>
      <c r="P41" s="187"/>
      <c r="Q41" s="188"/>
      <c r="R41" s="188"/>
      <c r="S41" s="188"/>
      <c r="T41" s="181" t="s">
        <v>304</v>
      </c>
      <c r="U41" s="187"/>
      <c r="V41" s="188"/>
      <c r="W41" s="188"/>
      <c r="X41" s="188"/>
      <c r="Y41" s="181" t="s">
        <v>304</v>
      </c>
      <c r="Z41" s="187"/>
      <c r="AA41" s="188"/>
      <c r="AB41" s="188"/>
      <c r="AC41" s="181" t="s">
        <v>304</v>
      </c>
      <c r="AD41" s="189"/>
      <c r="AE41" s="183"/>
    </row>
    <row r="42" spans="1:31" s="175" customFormat="1">
      <c r="A42" s="355"/>
      <c r="B42" s="358"/>
      <c r="C42" s="361"/>
      <c r="D42" s="176">
        <v>39</v>
      </c>
      <c r="E42" s="177" t="s">
        <v>343</v>
      </c>
      <c r="F42" s="176" t="s">
        <v>231</v>
      </c>
      <c r="G42" s="176">
        <v>5</v>
      </c>
      <c r="H42" s="176"/>
      <c r="I42" s="176"/>
      <c r="J42" s="178"/>
      <c r="K42" s="187"/>
      <c r="L42" s="188"/>
      <c r="M42" s="188"/>
      <c r="N42" s="181" t="s">
        <v>304</v>
      </c>
      <c r="O42" s="189"/>
      <c r="P42" s="187"/>
      <c r="Q42" s="188"/>
      <c r="R42" s="188"/>
      <c r="S42" s="188"/>
      <c r="T42" s="181" t="s">
        <v>304</v>
      </c>
      <c r="U42" s="187"/>
      <c r="V42" s="188"/>
      <c r="W42" s="188"/>
      <c r="X42" s="188"/>
      <c r="Y42" s="181" t="s">
        <v>304</v>
      </c>
      <c r="Z42" s="187"/>
      <c r="AA42" s="188"/>
      <c r="AB42" s="188"/>
      <c r="AC42" s="181" t="s">
        <v>304</v>
      </c>
      <c r="AD42" s="189"/>
      <c r="AE42" s="183"/>
    </row>
    <row r="43" spans="1:31" s="175" customFormat="1">
      <c r="A43" s="355"/>
      <c r="B43" s="358"/>
      <c r="C43" s="361"/>
      <c r="D43" s="176">
        <v>40</v>
      </c>
      <c r="E43" s="177" t="s">
        <v>344</v>
      </c>
      <c r="F43" s="176" t="s">
        <v>231</v>
      </c>
      <c r="G43" s="176">
        <v>3</v>
      </c>
      <c r="H43" s="176"/>
      <c r="I43" s="176"/>
      <c r="J43" s="178"/>
      <c r="K43" s="187"/>
      <c r="L43" s="188"/>
      <c r="M43" s="188"/>
      <c r="N43" s="188"/>
      <c r="O43" s="181" t="s">
        <v>304</v>
      </c>
      <c r="P43" s="187"/>
      <c r="Q43" s="188"/>
      <c r="R43" s="188"/>
      <c r="S43" s="188"/>
      <c r="T43" s="181" t="s">
        <v>304</v>
      </c>
      <c r="U43" s="187"/>
      <c r="V43" s="188"/>
      <c r="W43" s="188"/>
      <c r="X43" s="188"/>
      <c r="Y43" s="181" t="s">
        <v>304</v>
      </c>
      <c r="Z43" s="187"/>
      <c r="AA43" s="188"/>
      <c r="AB43" s="188"/>
      <c r="AC43" s="188"/>
      <c r="AD43" s="181" t="s">
        <v>304</v>
      </c>
      <c r="AE43" s="183"/>
    </row>
    <row r="44" spans="1:31" s="175" customFormat="1">
      <c r="A44" s="355"/>
      <c r="B44" s="358"/>
      <c r="C44" s="361"/>
      <c r="D44" s="176">
        <v>41</v>
      </c>
      <c r="E44" s="177" t="s">
        <v>345</v>
      </c>
      <c r="F44" s="176" t="s">
        <v>231</v>
      </c>
      <c r="G44" s="176">
        <v>6</v>
      </c>
      <c r="H44" s="176"/>
      <c r="I44" s="176"/>
      <c r="J44" s="178"/>
      <c r="K44" s="187"/>
      <c r="L44" s="188"/>
      <c r="M44" s="188"/>
      <c r="N44" s="181" t="s">
        <v>304</v>
      </c>
      <c r="O44" s="189"/>
      <c r="P44" s="187"/>
      <c r="Q44" s="188"/>
      <c r="R44" s="188"/>
      <c r="S44" s="188"/>
      <c r="T44" s="181" t="s">
        <v>304</v>
      </c>
      <c r="U44" s="187"/>
      <c r="V44" s="188"/>
      <c r="W44" s="188"/>
      <c r="X44" s="188"/>
      <c r="Y44" s="181" t="s">
        <v>304</v>
      </c>
      <c r="Z44" s="187"/>
      <c r="AA44" s="188"/>
      <c r="AB44" s="188"/>
      <c r="AC44" s="181" t="s">
        <v>304</v>
      </c>
      <c r="AD44" s="189"/>
      <c r="AE44" s="183"/>
    </row>
    <row r="45" spans="1:31" s="175" customFormat="1">
      <c r="A45" s="355"/>
      <c r="B45" s="358"/>
      <c r="C45" s="361"/>
      <c r="D45" s="176">
        <v>42</v>
      </c>
      <c r="E45" s="177" t="s">
        <v>346</v>
      </c>
      <c r="F45" s="176" t="s">
        <v>231</v>
      </c>
      <c r="G45" s="176">
        <v>5</v>
      </c>
      <c r="H45" s="176"/>
      <c r="I45" s="176"/>
      <c r="J45" s="178"/>
      <c r="K45" s="187"/>
      <c r="L45" s="188"/>
      <c r="M45" s="188"/>
      <c r="N45" s="181" t="s">
        <v>304</v>
      </c>
      <c r="O45" s="189"/>
      <c r="P45" s="187"/>
      <c r="Q45" s="188"/>
      <c r="R45" s="188"/>
      <c r="S45" s="188"/>
      <c r="T45" s="181" t="s">
        <v>304</v>
      </c>
      <c r="U45" s="187"/>
      <c r="V45" s="188"/>
      <c r="W45" s="188"/>
      <c r="X45" s="188"/>
      <c r="Y45" s="181" t="s">
        <v>304</v>
      </c>
      <c r="Z45" s="187"/>
      <c r="AA45" s="188"/>
      <c r="AB45" s="188"/>
      <c r="AC45" s="181" t="s">
        <v>304</v>
      </c>
      <c r="AD45" s="189"/>
      <c r="AE45" s="183"/>
    </row>
    <row r="46" spans="1:31" s="175" customFormat="1">
      <c r="A46" s="355"/>
      <c r="B46" s="358"/>
      <c r="C46" s="361"/>
      <c r="D46" s="176">
        <v>43</v>
      </c>
      <c r="E46" s="177" t="s">
        <v>347</v>
      </c>
      <c r="F46" s="176" t="s">
        <v>231</v>
      </c>
      <c r="G46" s="176">
        <v>5</v>
      </c>
      <c r="H46" s="176"/>
      <c r="I46" s="176"/>
      <c r="J46" s="178"/>
      <c r="K46" s="187"/>
      <c r="L46" s="188"/>
      <c r="M46" s="188"/>
      <c r="N46" s="188"/>
      <c r="O46" s="181" t="s">
        <v>304</v>
      </c>
      <c r="P46" s="187"/>
      <c r="Q46" s="188"/>
      <c r="R46" s="188"/>
      <c r="S46" s="188"/>
      <c r="T46" s="181" t="s">
        <v>304</v>
      </c>
      <c r="U46" s="187"/>
      <c r="V46" s="188"/>
      <c r="W46" s="188"/>
      <c r="X46" s="188"/>
      <c r="Y46" s="181" t="s">
        <v>304</v>
      </c>
      <c r="Z46" s="187"/>
      <c r="AA46" s="188"/>
      <c r="AB46" s="188"/>
      <c r="AC46" s="188"/>
      <c r="AD46" s="181" t="s">
        <v>304</v>
      </c>
      <c r="AE46" s="183"/>
    </row>
    <row r="47" spans="1:31" s="175" customFormat="1">
      <c r="A47" s="355"/>
      <c r="B47" s="358"/>
      <c r="C47" s="361"/>
      <c r="D47" s="176">
        <v>44</v>
      </c>
      <c r="E47" s="177" t="s">
        <v>348</v>
      </c>
      <c r="F47" s="176" t="s">
        <v>231</v>
      </c>
      <c r="G47" s="176">
        <v>6</v>
      </c>
      <c r="H47" s="176"/>
      <c r="I47" s="176"/>
      <c r="J47" s="178"/>
      <c r="K47" s="187"/>
      <c r="L47" s="188"/>
      <c r="M47" s="188"/>
      <c r="N47" s="181" t="s">
        <v>304</v>
      </c>
      <c r="O47" s="189"/>
      <c r="P47" s="187"/>
      <c r="Q47" s="188"/>
      <c r="R47" s="188"/>
      <c r="S47" s="188"/>
      <c r="T47" s="181" t="s">
        <v>304</v>
      </c>
      <c r="U47" s="187"/>
      <c r="V47" s="188"/>
      <c r="W47" s="188"/>
      <c r="X47" s="188"/>
      <c r="Y47" s="181" t="s">
        <v>304</v>
      </c>
      <c r="Z47" s="187"/>
      <c r="AA47" s="188"/>
      <c r="AB47" s="188"/>
      <c r="AC47" s="181" t="s">
        <v>304</v>
      </c>
      <c r="AD47" s="189"/>
      <c r="AE47" s="183"/>
    </row>
    <row r="48" spans="1:31" s="175" customFormat="1">
      <c r="A48" s="356"/>
      <c r="B48" s="359"/>
      <c r="C48" s="190" t="s">
        <v>349</v>
      </c>
      <c r="D48" s="190">
        <v>1</v>
      </c>
      <c r="E48" s="191" t="s">
        <v>349</v>
      </c>
      <c r="F48" s="190"/>
      <c r="G48" s="190"/>
      <c r="H48" s="192"/>
      <c r="I48" s="192"/>
      <c r="J48" s="193"/>
      <c r="K48" s="194"/>
      <c r="L48" s="195"/>
      <c r="M48" s="196" t="s">
        <v>304</v>
      </c>
      <c r="N48" s="195"/>
      <c r="O48" s="197"/>
      <c r="P48" s="194"/>
      <c r="Q48" s="195"/>
      <c r="R48" s="195"/>
      <c r="S48" s="196" t="s">
        <v>304</v>
      </c>
      <c r="T48" s="197"/>
      <c r="U48" s="194"/>
      <c r="V48" s="195"/>
      <c r="W48" s="195"/>
      <c r="X48" s="195"/>
      <c r="Y48" s="196" t="s">
        <v>304</v>
      </c>
      <c r="Z48" s="194"/>
      <c r="AA48" s="195"/>
      <c r="AB48" s="196" t="s">
        <v>304</v>
      </c>
      <c r="AC48" s="195"/>
      <c r="AD48" s="197"/>
      <c r="AE48" s="198"/>
    </row>
    <row r="49" spans="1:31" s="175" customFormat="1" ht="30.6" customHeight="1">
      <c r="A49" s="364"/>
      <c r="B49" s="364"/>
      <c r="C49" s="364"/>
      <c r="D49" s="199"/>
      <c r="E49" s="200">
        <f>COUNTA(E4:E48)</f>
        <v>45</v>
      </c>
      <c r="F49" s="199"/>
      <c r="G49" s="199"/>
      <c r="H49" s="199"/>
      <c r="I49" s="199"/>
      <c r="J49" s="199"/>
      <c r="K49" s="200">
        <f>COUNTIF(K4:K48,"/")</f>
        <v>0</v>
      </c>
      <c r="L49" s="200">
        <f t="shared" ref="L49:AD49" si="0">COUNTIF(L4:L48,"/")</f>
        <v>0</v>
      </c>
      <c r="M49" s="200">
        <f t="shared" si="0"/>
        <v>6</v>
      </c>
      <c r="N49" s="200">
        <f t="shared" si="0"/>
        <v>33</v>
      </c>
      <c r="O49" s="200">
        <f t="shared" si="0"/>
        <v>6</v>
      </c>
      <c r="P49" s="200">
        <f t="shared" si="0"/>
        <v>0</v>
      </c>
      <c r="Q49" s="200">
        <f t="shared" si="0"/>
        <v>0</v>
      </c>
      <c r="R49" s="200">
        <f t="shared" si="0"/>
        <v>4</v>
      </c>
      <c r="S49" s="200">
        <f t="shared" si="0"/>
        <v>3</v>
      </c>
      <c r="T49" s="200">
        <f t="shared" si="0"/>
        <v>38</v>
      </c>
      <c r="U49" s="200">
        <f t="shared" si="0"/>
        <v>0</v>
      </c>
      <c r="V49" s="200">
        <f t="shared" si="0"/>
        <v>0</v>
      </c>
      <c r="W49" s="200">
        <f t="shared" si="0"/>
        <v>1</v>
      </c>
      <c r="X49" s="200">
        <f t="shared" si="0"/>
        <v>2</v>
      </c>
      <c r="Y49" s="200">
        <f t="shared" si="0"/>
        <v>42</v>
      </c>
      <c r="Z49" s="200">
        <f t="shared" si="0"/>
        <v>0</v>
      </c>
      <c r="AA49" s="200">
        <f t="shared" si="0"/>
        <v>0</v>
      </c>
      <c r="AB49" s="200">
        <f t="shared" si="0"/>
        <v>26</v>
      </c>
      <c r="AC49" s="200">
        <f t="shared" si="0"/>
        <v>14</v>
      </c>
      <c r="AD49" s="200">
        <f t="shared" si="0"/>
        <v>5</v>
      </c>
      <c r="AE49" s="199"/>
    </row>
    <row r="50" spans="1:31" s="175" customFormat="1" ht="30.6" customHeight="1" thickBot="1">
      <c r="A50" s="365"/>
      <c r="B50" s="365"/>
      <c r="C50" s="365"/>
      <c r="D50" s="201"/>
      <c r="E50" s="201"/>
      <c r="F50" s="201"/>
      <c r="G50" s="201"/>
      <c r="H50" s="201"/>
      <c r="I50" s="201"/>
      <c r="J50" s="201"/>
      <c r="K50" s="202">
        <f>K49*100/E49</f>
        <v>0</v>
      </c>
      <c r="L50" s="202">
        <f>L49*100/E49</f>
        <v>0</v>
      </c>
      <c r="M50" s="202">
        <f>M49*100/E49</f>
        <v>13.333333333333334</v>
      </c>
      <c r="N50" s="202">
        <f>N49*100/E49</f>
        <v>73.333333333333329</v>
      </c>
      <c r="O50" s="202">
        <f>O49*100/E49</f>
        <v>13.333333333333334</v>
      </c>
      <c r="P50" s="202">
        <f>P49*100/E49</f>
        <v>0</v>
      </c>
      <c r="Q50" s="202">
        <f>Q49*100/E49</f>
        <v>0</v>
      </c>
      <c r="R50" s="202">
        <f>R49*100/E49</f>
        <v>8.8888888888888893</v>
      </c>
      <c r="S50" s="202">
        <f>S49*100/E49</f>
        <v>6.666666666666667</v>
      </c>
      <c r="T50" s="202">
        <f>T49*100/E49</f>
        <v>84.444444444444443</v>
      </c>
      <c r="U50" s="202">
        <f>U49*100/E49</f>
        <v>0</v>
      </c>
      <c r="V50" s="202">
        <f>V49*100/E49</f>
        <v>0</v>
      </c>
      <c r="W50" s="202">
        <f>W49*100/E49</f>
        <v>2.2222222222222223</v>
      </c>
      <c r="X50" s="202">
        <f>X49*100/E49</f>
        <v>4.4444444444444446</v>
      </c>
      <c r="Y50" s="202">
        <f>Y49*100/E49</f>
        <v>93.333333333333329</v>
      </c>
      <c r="Z50" s="202">
        <f>Z49*100/E49</f>
        <v>0</v>
      </c>
      <c r="AA50" s="202">
        <f>AA49*100/E49</f>
        <v>0</v>
      </c>
      <c r="AB50" s="202">
        <f>AB49*100/E49</f>
        <v>57.777777777777779</v>
      </c>
      <c r="AC50" s="202">
        <f>AC49*100/E49</f>
        <v>31.111111111111111</v>
      </c>
      <c r="AD50" s="202">
        <f>AD49*100/E49</f>
        <v>11.111111111111111</v>
      </c>
      <c r="AE50" s="201"/>
    </row>
    <row r="51" spans="1:31" s="210" customFormat="1">
      <c r="A51" s="366">
        <v>13</v>
      </c>
      <c r="B51" s="369" t="s">
        <v>236</v>
      </c>
      <c r="C51" s="372" t="s">
        <v>350</v>
      </c>
      <c r="D51" s="203">
        <v>1</v>
      </c>
      <c r="E51" s="204" t="s">
        <v>351</v>
      </c>
      <c r="F51" s="203" t="s">
        <v>352</v>
      </c>
      <c r="G51" s="203">
        <v>6</v>
      </c>
      <c r="H51" s="204"/>
      <c r="I51" s="204"/>
      <c r="J51" s="205"/>
      <c r="K51" s="206"/>
      <c r="L51" s="207"/>
      <c r="M51" s="181" t="s">
        <v>304</v>
      </c>
      <c r="N51" s="207"/>
      <c r="O51" s="208"/>
      <c r="P51" s="206"/>
      <c r="Q51" s="207"/>
      <c r="R51" s="207"/>
      <c r="S51" s="207"/>
      <c r="T51" s="181" t="s">
        <v>304</v>
      </c>
      <c r="U51" s="206"/>
      <c r="V51" s="207"/>
      <c r="W51" s="207"/>
      <c r="X51" s="207"/>
      <c r="Y51" s="181" t="s">
        <v>304</v>
      </c>
      <c r="Z51" s="206"/>
      <c r="AA51" s="207"/>
      <c r="AB51" s="181" t="s">
        <v>304</v>
      </c>
      <c r="AC51" s="207"/>
      <c r="AD51" s="208"/>
      <c r="AE51" s="209"/>
    </row>
    <row r="52" spans="1:31" s="210" customFormat="1">
      <c r="A52" s="367"/>
      <c r="B52" s="370"/>
      <c r="C52" s="373"/>
      <c r="D52" s="211">
        <v>2</v>
      </c>
      <c r="E52" s="212" t="s">
        <v>353</v>
      </c>
      <c r="F52" s="211" t="s">
        <v>236</v>
      </c>
      <c r="G52" s="211">
        <v>4</v>
      </c>
      <c r="H52" s="212"/>
      <c r="I52" s="212"/>
      <c r="J52" s="213"/>
      <c r="K52" s="179"/>
      <c r="L52" s="180"/>
      <c r="M52" s="180"/>
      <c r="N52" s="180"/>
      <c r="O52" s="181" t="s">
        <v>304</v>
      </c>
      <c r="P52" s="179"/>
      <c r="Q52" s="180"/>
      <c r="R52" s="180"/>
      <c r="S52" s="180"/>
      <c r="T52" s="181" t="s">
        <v>304</v>
      </c>
      <c r="U52" s="179"/>
      <c r="V52" s="180"/>
      <c r="W52" s="180"/>
      <c r="X52" s="180"/>
      <c r="Y52" s="181" t="s">
        <v>304</v>
      </c>
      <c r="Z52" s="179"/>
      <c r="AA52" s="180"/>
      <c r="AB52" s="181" t="s">
        <v>304</v>
      </c>
      <c r="AC52" s="180"/>
      <c r="AD52" s="182"/>
      <c r="AE52" s="214"/>
    </row>
    <row r="53" spans="1:31" s="210" customFormat="1">
      <c r="A53" s="367"/>
      <c r="B53" s="370"/>
      <c r="C53" s="373"/>
      <c r="D53" s="211">
        <v>3</v>
      </c>
      <c r="E53" s="212" t="s">
        <v>354</v>
      </c>
      <c r="F53" s="211" t="s">
        <v>236</v>
      </c>
      <c r="G53" s="211">
        <v>6</v>
      </c>
      <c r="H53" s="212"/>
      <c r="I53" s="212"/>
      <c r="J53" s="213"/>
      <c r="K53" s="179"/>
      <c r="L53" s="180"/>
      <c r="M53" s="180"/>
      <c r="N53" s="181" t="s">
        <v>304</v>
      </c>
      <c r="O53" s="182"/>
      <c r="P53" s="179"/>
      <c r="Q53" s="180"/>
      <c r="R53" s="180"/>
      <c r="S53" s="181" t="s">
        <v>304</v>
      </c>
      <c r="T53" s="182"/>
      <c r="U53" s="179"/>
      <c r="V53" s="180"/>
      <c r="W53" s="180"/>
      <c r="X53" s="181" t="s">
        <v>304</v>
      </c>
      <c r="Y53" s="182"/>
      <c r="Z53" s="179"/>
      <c r="AA53" s="180"/>
      <c r="AB53" s="180"/>
      <c r="AC53" s="181" t="s">
        <v>304</v>
      </c>
      <c r="AD53" s="182"/>
      <c r="AE53" s="214"/>
    </row>
    <row r="54" spans="1:31" s="210" customFormat="1">
      <c r="A54" s="367"/>
      <c r="B54" s="370"/>
      <c r="C54" s="373"/>
      <c r="D54" s="211">
        <v>4</v>
      </c>
      <c r="E54" s="212" t="s">
        <v>355</v>
      </c>
      <c r="F54" s="211" t="s">
        <v>236</v>
      </c>
      <c r="G54" s="211">
        <v>5</v>
      </c>
      <c r="H54" s="212"/>
      <c r="I54" s="212"/>
      <c r="J54" s="213"/>
      <c r="K54" s="179"/>
      <c r="L54" s="180"/>
      <c r="M54" s="181" t="s">
        <v>304</v>
      </c>
      <c r="N54" s="180"/>
      <c r="O54" s="182"/>
      <c r="P54" s="179"/>
      <c r="Q54" s="180"/>
      <c r="R54" s="180"/>
      <c r="S54" s="180"/>
      <c r="T54" s="181" t="s">
        <v>304</v>
      </c>
      <c r="U54" s="179"/>
      <c r="V54" s="180"/>
      <c r="W54" s="180"/>
      <c r="X54" s="180"/>
      <c r="Y54" s="181" t="s">
        <v>304</v>
      </c>
      <c r="Z54" s="179"/>
      <c r="AA54" s="180"/>
      <c r="AB54" s="181" t="s">
        <v>304</v>
      </c>
      <c r="AC54" s="180"/>
      <c r="AD54" s="182"/>
      <c r="AE54" s="214"/>
    </row>
    <row r="55" spans="1:31" s="210" customFormat="1">
      <c r="A55" s="367"/>
      <c r="B55" s="370"/>
      <c r="C55" s="373"/>
      <c r="D55" s="211">
        <v>5</v>
      </c>
      <c r="E55" s="212" t="s">
        <v>356</v>
      </c>
      <c r="F55" s="211" t="s">
        <v>357</v>
      </c>
      <c r="G55" s="211">
        <v>6</v>
      </c>
      <c r="H55" s="212"/>
      <c r="I55" s="212"/>
      <c r="J55" s="213"/>
      <c r="K55" s="179"/>
      <c r="L55" s="180"/>
      <c r="M55" s="180"/>
      <c r="N55" s="181" t="s">
        <v>304</v>
      </c>
      <c r="O55" s="182"/>
      <c r="P55" s="179"/>
      <c r="Q55" s="180"/>
      <c r="R55" s="180"/>
      <c r="S55" s="180"/>
      <c r="T55" s="181" t="s">
        <v>304</v>
      </c>
      <c r="U55" s="179"/>
      <c r="V55" s="180"/>
      <c r="W55" s="180"/>
      <c r="X55" s="180"/>
      <c r="Y55" s="181" t="s">
        <v>304</v>
      </c>
      <c r="Z55" s="179"/>
      <c r="AA55" s="180"/>
      <c r="AB55" s="181" t="s">
        <v>304</v>
      </c>
      <c r="AC55" s="180"/>
      <c r="AD55" s="182"/>
      <c r="AE55" s="214"/>
    </row>
    <row r="56" spans="1:31" s="210" customFormat="1">
      <c r="A56" s="367"/>
      <c r="B56" s="370"/>
      <c r="C56" s="373"/>
      <c r="D56" s="211">
        <v>6</v>
      </c>
      <c r="E56" s="212" t="s">
        <v>358</v>
      </c>
      <c r="F56" s="211" t="s">
        <v>357</v>
      </c>
      <c r="G56" s="211">
        <v>7</v>
      </c>
      <c r="H56" s="212"/>
      <c r="I56" s="212"/>
      <c r="J56" s="213"/>
      <c r="K56" s="179"/>
      <c r="L56" s="180"/>
      <c r="M56" s="181" t="s">
        <v>304</v>
      </c>
      <c r="N56" s="180"/>
      <c r="O56" s="182"/>
      <c r="P56" s="179"/>
      <c r="Q56" s="180"/>
      <c r="R56" s="180"/>
      <c r="S56" s="180"/>
      <c r="T56" s="181" t="s">
        <v>304</v>
      </c>
      <c r="U56" s="179"/>
      <c r="V56" s="180"/>
      <c r="W56" s="180"/>
      <c r="X56" s="180"/>
      <c r="Y56" s="181" t="s">
        <v>304</v>
      </c>
      <c r="Z56" s="179"/>
      <c r="AA56" s="180"/>
      <c r="AB56" s="181" t="s">
        <v>304</v>
      </c>
      <c r="AC56" s="180"/>
      <c r="AD56" s="182"/>
      <c r="AE56" s="214"/>
    </row>
    <row r="57" spans="1:31" s="210" customFormat="1">
      <c r="A57" s="367"/>
      <c r="B57" s="370"/>
      <c r="C57" s="373"/>
      <c r="D57" s="211">
        <v>7</v>
      </c>
      <c r="E57" s="212" t="s">
        <v>359</v>
      </c>
      <c r="F57" s="211" t="s">
        <v>357</v>
      </c>
      <c r="G57" s="211">
        <v>9</v>
      </c>
      <c r="H57" s="212"/>
      <c r="I57" s="212"/>
      <c r="J57" s="213"/>
      <c r="K57" s="179"/>
      <c r="L57" s="180"/>
      <c r="M57" s="180"/>
      <c r="N57" s="180"/>
      <c r="O57" s="181" t="s">
        <v>304</v>
      </c>
      <c r="P57" s="179"/>
      <c r="Q57" s="180"/>
      <c r="R57" s="180"/>
      <c r="S57" s="181" t="s">
        <v>304</v>
      </c>
      <c r="T57" s="182"/>
      <c r="U57" s="179"/>
      <c r="V57" s="180"/>
      <c r="W57" s="180"/>
      <c r="X57" s="181" t="s">
        <v>304</v>
      </c>
      <c r="Y57" s="182"/>
      <c r="Z57" s="179"/>
      <c r="AA57" s="180"/>
      <c r="AB57" s="180"/>
      <c r="AC57" s="181" t="s">
        <v>304</v>
      </c>
      <c r="AD57" s="182"/>
      <c r="AE57" s="214"/>
    </row>
    <row r="58" spans="1:31" s="210" customFormat="1">
      <c r="A58" s="367"/>
      <c r="B58" s="370"/>
      <c r="C58" s="373"/>
      <c r="D58" s="211">
        <v>8</v>
      </c>
      <c r="E58" s="212" t="s">
        <v>360</v>
      </c>
      <c r="F58" s="211" t="s">
        <v>357</v>
      </c>
      <c r="G58" s="211">
        <v>3</v>
      </c>
      <c r="H58" s="212"/>
      <c r="I58" s="212"/>
      <c r="J58" s="213"/>
      <c r="K58" s="179"/>
      <c r="L58" s="180"/>
      <c r="M58" s="180"/>
      <c r="N58" s="180"/>
      <c r="O58" s="181" t="s">
        <v>304</v>
      </c>
      <c r="P58" s="179"/>
      <c r="Q58" s="180"/>
      <c r="R58" s="180"/>
      <c r="S58" s="180"/>
      <c r="T58" s="181" t="s">
        <v>304</v>
      </c>
      <c r="U58" s="179"/>
      <c r="V58" s="180"/>
      <c r="W58" s="180"/>
      <c r="X58" s="180"/>
      <c r="Y58" s="181" t="s">
        <v>304</v>
      </c>
      <c r="Z58" s="179"/>
      <c r="AA58" s="180"/>
      <c r="AB58" s="180"/>
      <c r="AC58" s="180"/>
      <c r="AD58" s="181" t="s">
        <v>304</v>
      </c>
      <c r="AE58" s="214"/>
    </row>
    <row r="59" spans="1:31" s="210" customFormat="1">
      <c r="A59" s="367"/>
      <c r="B59" s="370"/>
      <c r="C59" s="373"/>
      <c r="D59" s="211">
        <v>9</v>
      </c>
      <c r="E59" s="212" t="s">
        <v>361</v>
      </c>
      <c r="F59" s="211" t="s">
        <v>357</v>
      </c>
      <c r="G59" s="211">
        <v>6</v>
      </c>
      <c r="H59" s="212"/>
      <c r="I59" s="212"/>
      <c r="J59" s="213"/>
      <c r="K59" s="179"/>
      <c r="L59" s="180"/>
      <c r="M59" s="180"/>
      <c r="N59" s="181" t="s">
        <v>304</v>
      </c>
      <c r="O59" s="182"/>
      <c r="P59" s="179"/>
      <c r="Q59" s="180"/>
      <c r="R59" s="180"/>
      <c r="S59" s="180"/>
      <c r="T59" s="181" t="s">
        <v>304</v>
      </c>
      <c r="U59" s="179"/>
      <c r="V59" s="180"/>
      <c r="W59" s="180"/>
      <c r="X59" s="180"/>
      <c r="Y59" s="181" t="s">
        <v>304</v>
      </c>
      <c r="Z59" s="179"/>
      <c r="AA59" s="180"/>
      <c r="AB59" s="180"/>
      <c r="AC59" s="181" t="s">
        <v>304</v>
      </c>
      <c r="AD59" s="182"/>
      <c r="AE59" s="214"/>
    </row>
    <row r="60" spans="1:31" s="210" customFormat="1">
      <c r="A60" s="367"/>
      <c r="B60" s="370"/>
      <c r="C60" s="373"/>
      <c r="D60" s="211">
        <v>10</v>
      </c>
      <c r="E60" s="212" t="s">
        <v>362</v>
      </c>
      <c r="F60" s="211" t="s">
        <v>357</v>
      </c>
      <c r="G60" s="211">
        <v>7</v>
      </c>
      <c r="H60" s="212"/>
      <c r="I60" s="212"/>
      <c r="J60" s="213"/>
      <c r="K60" s="179"/>
      <c r="L60" s="180"/>
      <c r="M60" s="180"/>
      <c r="N60" s="180"/>
      <c r="O60" s="181" t="s">
        <v>304</v>
      </c>
      <c r="P60" s="179"/>
      <c r="Q60" s="180"/>
      <c r="R60" s="180"/>
      <c r="S60" s="180"/>
      <c r="T60" s="181" t="s">
        <v>304</v>
      </c>
      <c r="U60" s="179"/>
      <c r="V60" s="180"/>
      <c r="W60" s="180"/>
      <c r="X60" s="180"/>
      <c r="Y60" s="181" t="s">
        <v>304</v>
      </c>
      <c r="Z60" s="179"/>
      <c r="AA60" s="180"/>
      <c r="AB60" s="180"/>
      <c r="AC60" s="180"/>
      <c r="AD60" s="181" t="s">
        <v>304</v>
      </c>
      <c r="AE60" s="214"/>
    </row>
    <row r="61" spans="1:31" s="210" customFormat="1">
      <c r="A61" s="367"/>
      <c r="B61" s="370"/>
      <c r="C61" s="373"/>
      <c r="D61" s="211">
        <v>11</v>
      </c>
      <c r="E61" s="212" t="s">
        <v>350</v>
      </c>
      <c r="F61" s="211" t="s">
        <v>357</v>
      </c>
      <c r="G61" s="211">
        <v>5</v>
      </c>
      <c r="H61" s="212"/>
      <c r="I61" s="212"/>
      <c r="J61" s="213"/>
      <c r="K61" s="179"/>
      <c r="L61" s="180"/>
      <c r="M61" s="181" t="s">
        <v>304</v>
      </c>
      <c r="N61" s="180"/>
      <c r="O61" s="182"/>
      <c r="P61" s="179"/>
      <c r="Q61" s="180"/>
      <c r="R61" s="180"/>
      <c r="S61" s="180"/>
      <c r="T61" s="181" t="s">
        <v>304</v>
      </c>
      <c r="U61" s="179"/>
      <c r="V61" s="180"/>
      <c r="W61" s="180"/>
      <c r="X61" s="180"/>
      <c r="Y61" s="181" t="s">
        <v>304</v>
      </c>
      <c r="Z61" s="181" t="s">
        <v>304</v>
      </c>
      <c r="AA61" s="180"/>
      <c r="AB61" s="180"/>
      <c r="AC61" s="215"/>
      <c r="AD61" s="182"/>
      <c r="AE61" s="214"/>
    </row>
    <row r="62" spans="1:31" s="210" customFormat="1">
      <c r="A62" s="367"/>
      <c r="B62" s="370"/>
      <c r="C62" s="373"/>
      <c r="D62" s="211">
        <v>12</v>
      </c>
      <c r="E62" s="212" t="s">
        <v>363</v>
      </c>
      <c r="F62" s="211" t="s">
        <v>236</v>
      </c>
      <c r="G62" s="211">
        <v>4</v>
      </c>
      <c r="H62" s="212"/>
      <c r="I62" s="212"/>
      <c r="J62" s="213"/>
      <c r="K62" s="179"/>
      <c r="L62" s="180"/>
      <c r="M62" s="180"/>
      <c r="N62" s="181" t="s">
        <v>304</v>
      </c>
      <c r="O62" s="182"/>
      <c r="P62" s="179"/>
      <c r="Q62" s="180"/>
      <c r="R62" s="180"/>
      <c r="S62" s="180"/>
      <c r="T62" s="181" t="s">
        <v>304</v>
      </c>
      <c r="U62" s="179"/>
      <c r="V62" s="180"/>
      <c r="W62" s="180"/>
      <c r="X62" s="180"/>
      <c r="Y62" s="181" t="s">
        <v>304</v>
      </c>
      <c r="Z62" s="179"/>
      <c r="AA62" s="180"/>
      <c r="AB62" s="180"/>
      <c r="AC62" s="181" t="s">
        <v>304</v>
      </c>
      <c r="AD62" s="215"/>
      <c r="AE62" s="214"/>
    </row>
    <row r="63" spans="1:31" s="210" customFormat="1">
      <c r="A63" s="367"/>
      <c r="B63" s="370"/>
      <c r="C63" s="373"/>
      <c r="D63" s="211">
        <v>13</v>
      </c>
      <c r="E63" s="212" t="s">
        <v>364</v>
      </c>
      <c r="F63" s="211" t="s">
        <v>357</v>
      </c>
      <c r="G63" s="211">
        <v>1</v>
      </c>
      <c r="H63" s="212"/>
      <c r="I63" s="212"/>
      <c r="J63" s="213"/>
      <c r="K63" s="179"/>
      <c r="L63" s="180"/>
      <c r="M63" s="180"/>
      <c r="N63" s="180"/>
      <c r="O63" s="181" t="s">
        <v>304</v>
      </c>
      <c r="P63" s="179"/>
      <c r="Q63" s="180"/>
      <c r="R63" s="180"/>
      <c r="S63" s="180"/>
      <c r="T63" s="181" t="s">
        <v>304</v>
      </c>
      <c r="U63" s="179"/>
      <c r="V63" s="180"/>
      <c r="W63" s="180"/>
      <c r="X63" s="180"/>
      <c r="Y63" s="181" t="s">
        <v>304</v>
      </c>
      <c r="Z63" s="179"/>
      <c r="AA63" s="180"/>
      <c r="AB63" s="180"/>
      <c r="AC63" s="180"/>
      <c r="AD63" s="181" t="s">
        <v>304</v>
      </c>
      <c r="AE63" s="214"/>
    </row>
    <row r="64" spans="1:31" s="210" customFormat="1">
      <c r="A64" s="367"/>
      <c r="B64" s="370"/>
      <c r="C64" s="373"/>
      <c r="D64" s="211">
        <v>14</v>
      </c>
      <c r="E64" s="212" t="s">
        <v>365</v>
      </c>
      <c r="F64" s="211" t="s">
        <v>236</v>
      </c>
      <c r="G64" s="211">
        <v>2</v>
      </c>
      <c r="H64" s="212"/>
      <c r="I64" s="212"/>
      <c r="J64" s="213"/>
      <c r="K64" s="179"/>
      <c r="L64" s="180"/>
      <c r="M64" s="180"/>
      <c r="N64" s="180"/>
      <c r="O64" s="181" t="s">
        <v>304</v>
      </c>
      <c r="P64" s="179"/>
      <c r="Q64" s="180"/>
      <c r="R64" s="180"/>
      <c r="S64" s="180"/>
      <c r="T64" s="181" t="s">
        <v>304</v>
      </c>
      <c r="U64" s="179"/>
      <c r="V64" s="180"/>
      <c r="W64" s="180"/>
      <c r="X64" s="180"/>
      <c r="Y64" s="181" t="s">
        <v>304</v>
      </c>
      <c r="Z64" s="179"/>
      <c r="AA64" s="180"/>
      <c r="AB64" s="180"/>
      <c r="AC64" s="180"/>
      <c r="AD64" s="181" t="s">
        <v>304</v>
      </c>
      <c r="AE64" s="214"/>
    </row>
    <row r="65" spans="1:31" s="210" customFormat="1">
      <c r="A65" s="367"/>
      <c r="B65" s="370"/>
      <c r="C65" s="373"/>
      <c r="D65" s="211">
        <v>15</v>
      </c>
      <c r="E65" s="212" t="s">
        <v>366</v>
      </c>
      <c r="F65" s="211" t="s">
        <v>357</v>
      </c>
      <c r="G65" s="211">
        <v>5</v>
      </c>
      <c r="H65" s="212"/>
      <c r="I65" s="212"/>
      <c r="J65" s="213"/>
      <c r="K65" s="179"/>
      <c r="L65" s="180"/>
      <c r="M65" s="180"/>
      <c r="N65" s="181" t="s">
        <v>304</v>
      </c>
      <c r="O65" s="182"/>
      <c r="P65" s="179"/>
      <c r="Q65" s="180"/>
      <c r="R65" s="180"/>
      <c r="S65" s="180"/>
      <c r="T65" s="181" t="s">
        <v>304</v>
      </c>
      <c r="U65" s="179"/>
      <c r="V65" s="180"/>
      <c r="W65" s="180"/>
      <c r="X65" s="180"/>
      <c r="Y65" s="181" t="s">
        <v>304</v>
      </c>
      <c r="Z65" s="179"/>
      <c r="AA65" s="180"/>
      <c r="AB65" s="180"/>
      <c r="AC65" s="181" t="s">
        <v>304</v>
      </c>
      <c r="AD65" s="182"/>
      <c r="AE65" s="214"/>
    </row>
    <row r="66" spans="1:31" s="210" customFormat="1">
      <c r="A66" s="367"/>
      <c r="B66" s="370"/>
      <c r="C66" s="373"/>
      <c r="D66" s="211">
        <v>16</v>
      </c>
      <c r="E66" s="212" t="s">
        <v>367</v>
      </c>
      <c r="F66" s="211" t="s">
        <v>357</v>
      </c>
      <c r="G66" s="211">
        <v>3</v>
      </c>
      <c r="H66" s="212"/>
      <c r="I66" s="212"/>
      <c r="J66" s="213"/>
      <c r="K66" s="179"/>
      <c r="L66" s="180"/>
      <c r="M66" s="180"/>
      <c r="N66" s="180"/>
      <c r="O66" s="181" t="s">
        <v>304</v>
      </c>
      <c r="P66" s="179"/>
      <c r="Q66" s="180"/>
      <c r="R66" s="180"/>
      <c r="S66" s="180"/>
      <c r="T66" s="181" t="s">
        <v>304</v>
      </c>
      <c r="U66" s="179"/>
      <c r="V66" s="180"/>
      <c r="W66" s="180"/>
      <c r="X66" s="180"/>
      <c r="Y66" s="181" t="s">
        <v>304</v>
      </c>
      <c r="Z66" s="179"/>
      <c r="AA66" s="180"/>
      <c r="AB66" s="180"/>
      <c r="AC66" s="180"/>
      <c r="AD66" s="181" t="s">
        <v>304</v>
      </c>
      <c r="AE66" s="214"/>
    </row>
    <row r="67" spans="1:31" s="210" customFormat="1">
      <c r="A67" s="367"/>
      <c r="B67" s="370"/>
      <c r="C67" s="373"/>
      <c r="D67" s="211">
        <v>17</v>
      </c>
      <c r="E67" s="212" t="s">
        <v>368</v>
      </c>
      <c r="F67" s="211" t="s">
        <v>357</v>
      </c>
      <c r="G67" s="211">
        <v>4</v>
      </c>
      <c r="H67" s="212"/>
      <c r="I67" s="212"/>
      <c r="J67" s="213"/>
      <c r="K67" s="179"/>
      <c r="L67" s="180"/>
      <c r="M67" s="180"/>
      <c r="N67" s="180"/>
      <c r="O67" s="181" t="s">
        <v>304</v>
      </c>
      <c r="P67" s="179"/>
      <c r="Q67" s="180"/>
      <c r="R67" s="180"/>
      <c r="S67" s="180"/>
      <c r="T67" s="181" t="s">
        <v>304</v>
      </c>
      <c r="U67" s="179"/>
      <c r="V67" s="180"/>
      <c r="W67" s="180"/>
      <c r="X67" s="180"/>
      <c r="Y67" s="181" t="s">
        <v>304</v>
      </c>
      <c r="Z67" s="179"/>
      <c r="AA67" s="180"/>
      <c r="AB67" s="180"/>
      <c r="AC67" s="180"/>
      <c r="AD67" s="181" t="s">
        <v>304</v>
      </c>
      <c r="AE67" s="214"/>
    </row>
    <row r="68" spans="1:31" s="210" customFormat="1">
      <c r="A68" s="367"/>
      <c r="B68" s="370"/>
      <c r="C68" s="373"/>
      <c r="D68" s="211">
        <v>18</v>
      </c>
      <c r="E68" s="212" t="s">
        <v>369</v>
      </c>
      <c r="F68" s="211" t="s">
        <v>357</v>
      </c>
      <c r="G68" s="211">
        <v>1</v>
      </c>
      <c r="H68" s="212"/>
      <c r="I68" s="212"/>
      <c r="J68" s="213"/>
      <c r="K68" s="179"/>
      <c r="L68" s="180"/>
      <c r="M68" s="180"/>
      <c r="N68" s="181" t="s">
        <v>304</v>
      </c>
      <c r="O68" s="182"/>
      <c r="P68" s="179"/>
      <c r="Q68" s="180"/>
      <c r="R68" s="180"/>
      <c r="S68" s="180"/>
      <c r="T68" s="181" t="s">
        <v>304</v>
      </c>
      <c r="U68" s="179"/>
      <c r="V68" s="180"/>
      <c r="W68" s="180"/>
      <c r="X68" s="180"/>
      <c r="Y68" s="181" t="s">
        <v>304</v>
      </c>
      <c r="Z68" s="179"/>
      <c r="AA68" s="180"/>
      <c r="AB68" s="180"/>
      <c r="AC68" s="181" t="s">
        <v>304</v>
      </c>
      <c r="AD68" s="182"/>
      <c r="AE68" s="214"/>
    </row>
    <row r="69" spans="1:31" s="210" customFormat="1">
      <c r="A69" s="367"/>
      <c r="B69" s="370"/>
      <c r="C69" s="373"/>
      <c r="D69" s="211">
        <v>19</v>
      </c>
      <c r="E69" s="212" t="s">
        <v>370</v>
      </c>
      <c r="F69" s="211" t="s">
        <v>357</v>
      </c>
      <c r="G69" s="211">
        <v>3</v>
      </c>
      <c r="H69" s="212"/>
      <c r="I69" s="212"/>
      <c r="J69" s="213"/>
      <c r="K69" s="179"/>
      <c r="L69" s="180"/>
      <c r="M69" s="180"/>
      <c r="N69" s="180"/>
      <c r="O69" s="181" t="s">
        <v>304</v>
      </c>
      <c r="P69" s="179"/>
      <c r="Q69" s="180"/>
      <c r="R69" s="180"/>
      <c r="S69" s="180"/>
      <c r="T69" s="181" t="s">
        <v>304</v>
      </c>
      <c r="U69" s="179"/>
      <c r="V69" s="180"/>
      <c r="W69" s="180"/>
      <c r="X69" s="180"/>
      <c r="Y69" s="181" t="s">
        <v>304</v>
      </c>
      <c r="Z69" s="179"/>
      <c r="AA69" s="180"/>
      <c r="AB69" s="180"/>
      <c r="AC69" s="180"/>
      <c r="AD69" s="181" t="s">
        <v>304</v>
      </c>
      <c r="AE69" s="214"/>
    </row>
    <row r="70" spans="1:31" s="210" customFormat="1">
      <c r="A70" s="367"/>
      <c r="B70" s="370"/>
      <c r="C70" s="373"/>
      <c r="D70" s="211">
        <v>20</v>
      </c>
      <c r="E70" s="212" t="s">
        <v>371</v>
      </c>
      <c r="F70" s="211" t="s">
        <v>357</v>
      </c>
      <c r="G70" s="211">
        <v>4</v>
      </c>
      <c r="H70" s="212"/>
      <c r="I70" s="212"/>
      <c r="J70" s="213"/>
      <c r="K70" s="179"/>
      <c r="L70" s="180"/>
      <c r="M70" s="180"/>
      <c r="N70" s="180"/>
      <c r="O70" s="181" t="s">
        <v>304</v>
      </c>
      <c r="P70" s="179"/>
      <c r="Q70" s="180"/>
      <c r="R70" s="180"/>
      <c r="S70" s="180"/>
      <c r="T70" s="181" t="s">
        <v>304</v>
      </c>
      <c r="U70" s="179"/>
      <c r="V70" s="180"/>
      <c r="W70" s="180"/>
      <c r="X70" s="180"/>
      <c r="Y70" s="181" t="s">
        <v>304</v>
      </c>
      <c r="Z70" s="179"/>
      <c r="AA70" s="180"/>
      <c r="AB70" s="180"/>
      <c r="AC70" s="180"/>
      <c r="AD70" s="181" t="s">
        <v>304</v>
      </c>
      <c r="AE70" s="214"/>
    </row>
    <row r="71" spans="1:31" s="210" customFormat="1">
      <c r="A71" s="367"/>
      <c r="B71" s="370"/>
      <c r="C71" s="373"/>
      <c r="D71" s="211">
        <v>21</v>
      </c>
      <c r="E71" s="212" t="s">
        <v>372</v>
      </c>
      <c r="F71" s="211" t="s">
        <v>357</v>
      </c>
      <c r="G71" s="211">
        <v>4</v>
      </c>
      <c r="H71" s="212"/>
      <c r="I71" s="212"/>
      <c r="J71" s="213"/>
      <c r="K71" s="179"/>
      <c r="L71" s="180"/>
      <c r="M71" s="180"/>
      <c r="N71" s="181" t="s">
        <v>304</v>
      </c>
      <c r="O71" s="182"/>
      <c r="P71" s="179"/>
      <c r="Q71" s="180"/>
      <c r="R71" s="180"/>
      <c r="S71" s="181" t="s">
        <v>304</v>
      </c>
      <c r="T71" s="182"/>
      <c r="U71" s="179"/>
      <c r="V71" s="180"/>
      <c r="W71" s="180"/>
      <c r="X71" s="181" t="s">
        <v>304</v>
      </c>
      <c r="Y71" s="182"/>
      <c r="Z71" s="179"/>
      <c r="AA71" s="180"/>
      <c r="AB71" s="180"/>
      <c r="AC71" s="181" t="s">
        <v>304</v>
      </c>
      <c r="AD71" s="182"/>
      <c r="AE71" s="214"/>
    </row>
    <row r="72" spans="1:31" s="210" customFormat="1">
      <c r="A72" s="367"/>
      <c r="B72" s="370"/>
      <c r="C72" s="373"/>
      <c r="D72" s="211">
        <v>22</v>
      </c>
      <c r="E72" s="212" t="s">
        <v>373</v>
      </c>
      <c r="F72" s="211" t="s">
        <v>357</v>
      </c>
      <c r="G72" s="211">
        <v>6</v>
      </c>
      <c r="H72" s="212"/>
      <c r="I72" s="212"/>
      <c r="J72" s="213"/>
      <c r="K72" s="179"/>
      <c r="L72" s="180"/>
      <c r="M72" s="181" t="s">
        <v>304</v>
      </c>
      <c r="N72" s="180"/>
      <c r="O72" s="182"/>
      <c r="P72" s="179"/>
      <c r="Q72" s="180"/>
      <c r="R72" s="181" t="s">
        <v>304</v>
      </c>
      <c r="S72" s="180"/>
      <c r="T72" s="182"/>
      <c r="U72" s="179"/>
      <c r="V72" s="180"/>
      <c r="W72" s="181" t="s">
        <v>304</v>
      </c>
      <c r="X72" s="180"/>
      <c r="Y72" s="182"/>
      <c r="Z72" s="179"/>
      <c r="AA72" s="180"/>
      <c r="AB72" s="181" t="s">
        <v>304</v>
      </c>
      <c r="AC72" s="180"/>
      <c r="AD72" s="182"/>
      <c r="AE72" s="214"/>
    </row>
    <row r="73" spans="1:31" s="210" customFormat="1">
      <c r="A73" s="367"/>
      <c r="B73" s="370"/>
      <c r="C73" s="373"/>
      <c r="D73" s="211">
        <v>23</v>
      </c>
      <c r="E73" s="212" t="s">
        <v>374</v>
      </c>
      <c r="F73" s="211" t="s">
        <v>236</v>
      </c>
      <c r="G73" s="211">
        <v>3</v>
      </c>
      <c r="H73" s="212"/>
      <c r="I73" s="212"/>
      <c r="J73" s="213"/>
      <c r="K73" s="179"/>
      <c r="L73" s="180"/>
      <c r="M73" s="180"/>
      <c r="N73" s="181" t="s">
        <v>304</v>
      </c>
      <c r="O73" s="182"/>
      <c r="P73" s="179"/>
      <c r="Q73" s="180"/>
      <c r="R73" s="180"/>
      <c r="S73" s="180"/>
      <c r="T73" s="181" t="s">
        <v>304</v>
      </c>
      <c r="U73" s="179"/>
      <c r="V73" s="180"/>
      <c r="W73" s="180"/>
      <c r="X73" s="180"/>
      <c r="Y73" s="181" t="s">
        <v>304</v>
      </c>
      <c r="Z73" s="179"/>
      <c r="AA73" s="180"/>
      <c r="AB73" s="180"/>
      <c r="AC73" s="181" t="s">
        <v>304</v>
      </c>
      <c r="AD73" s="182"/>
      <c r="AE73" s="214"/>
    </row>
    <row r="74" spans="1:31" s="210" customFormat="1">
      <c r="A74" s="367"/>
      <c r="B74" s="370"/>
      <c r="C74" s="373"/>
      <c r="D74" s="211">
        <v>24</v>
      </c>
      <c r="E74" s="212" t="s">
        <v>375</v>
      </c>
      <c r="F74" s="211" t="s">
        <v>236</v>
      </c>
      <c r="G74" s="211">
        <v>5</v>
      </c>
      <c r="H74" s="212"/>
      <c r="I74" s="212"/>
      <c r="J74" s="213"/>
      <c r="K74" s="179"/>
      <c r="L74" s="180"/>
      <c r="M74" s="180"/>
      <c r="N74" s="181" t="s">
        <v>304</v>
      </c>
      <c r="O74" s="182"/>
      <c r="P74" s="179"/>
      <c r="Q74" s="180"/>
      <c r="R74" s="180"/>
      <c r="S74" s="180"/>
      <c r="T74" s="181" t="s">
        <v>304</v>
      </c>
      <c r="U74" s="179"/>
      <c r="V74" s="180"/>
      <c r="W74" s="180"/>
      <c r="X74" s="180"/>
      <c r="Y74" s="181" t="s">
        <v>304</v>
      </c>
      <c r="Z74" s="179"/>
      <c r="AA74" s="180"/>
      <c r="AB74" s="180"/>
      <c r="AC74" s="181" t="s">
        <v>304</v>
      </c>
      <c r="AD74" s="182"/>
      <c r="AE74" s="214"/>
    </row>
    <row r="75" spans="1:31" s="210" customFormat="1">
      <c r="A75" s="367"/>
      <c r="B75" s="370"/>
      <c r="C75" s="373"/>
      <c r="D75" s="211">
        <v>25</v>
      </c>
      <c r="E75" s="212" t="s">
        <v>376</v>
      </c>
      <c r="F75" s="211" t="s">
        <v>236</v>
      </c>
      <c r="G75" s="211">
        <v>5</v>
      </c>
      <c r="H75" s="212"/>
      <c r="I75" s="212"/>
      <c r="J75" s="213"/>
      <c r="K75" s="179"/>
      <c r="L75" s="181" t="s">
        <v>304</v>
      </c>
      <c r="M75" s="180"/>
      <c r="N75" s="180"/>
      <c r="O75" s="182"/>
      <c r="P75" s="179"/>
      <c r="Q75" s="181" t="s">
        <v>304</v>
      </c>
      <c r="R75" s="180"/>
      <c r="S75" s="180"/>
      <c r="T75" s="182"/>
      <c r="U75" s="179"/>
      <c r="V75" s="181" t="s">
        <v>304</v>
      </c>
      <c r="W75" s="180"/>
      <c r="X75" s="180"/>
      <c r="Y75" s="182"/>
      <c r="Z75" s="179"/>
      <c r="AA75" s="181" t="s">
        <v>304</v>
      </c>
      <c r="AB75" s="180"/>
      <c r="AC75" s="180"/>
      <c r="AD75" s="182"/>
      <c r="AE75" s="214"/>
    </row>
    <row r="76" spans="1:31" s="210" customFormat="1">
      <c r="A76" s="367"/>
      <c r="B76" s="370"/>
      <c r="C76" s="373"/>
      <c r="D76" s="211">
        <v>26</v>
      </c>
      <c r="E76" s="212" t="s">
        <v>377</v>
      </c>
      <c r="F76" s="211" t="s">
        <v>236</v>
      </c>
      <c r="G76" s="211">
        <v>5</v>
      </c>
      <c r="H76" s="212"/>
      <c r="I76" s="212"/>
      <c r="J76" s="213"/>
      <c r="K76" s="179"/>
      <c r="L76" s="180"/>
      <c r="M76" s="180"/>
      <c r="N76" s="180"/>
      <c r="O76" s="181" t="s">
        <v>304</v>
      </c>
      <c r="P76" s="179"/>
      <c r="Q76" s="180"/>
      <c r="R76" s="180"/>
      <c r="S76" s="180"/>
      <c r="T76" s="181" t="s">
        <v>304</v>
      </c>
      <c r="U76" s="179"/>
      <c r="V76" s="180"/>
      <c r="W76" s="180"/>
      <c r="X76" s="180"/>
      <c r="Y76" s="181" t="s">
        <v>304</v>
      </c>
      <c r="Z76" s="179"/>
      <c r="AA76" s="180"/>
      <c r="AB76" s="180"/>
      <c r="AC76" s="180"/>
      <c r="AD76" s="181" t="s">
        <v>304</v>
      </c>
      <c r="AE76" s="214"/>
    </row>
    <row r="77" spans="1:31" s="210" customFormat="1">
      <c r="A77" s="367"/>
      <c r="B77" s="370"/>
      <c r="C77" s="373"/>
      <c r="D77" s="211">
        <v>27</v>
      </c>
      <c r="E77" s="212" t="s">
        <v>378</v>
      </c>
      <c r="F77" s="211" t="s">
        <v>357</v>
      </c>
      <c r="G77" s="211">
        <v>4</v>
      </c>
      <c r="H77" s="212"/>
      <c r="I77" s="212"/>
      <c r="J77" s="213"/>
      <c r="K77" s="179"/>
      <c r="L77" s="180"/>
      <c r="M77" s="180"/>
      <c r="N77" s="180"/>
      <c r="O77" s="181" t="s">
        <v>304</v>
      </c>
      <c r="P77" s="179"/>
      <c r="Q77" s="180"/>
      <c r="R77" s="180"/>
      <c r="S77" s="180"/>
      <c r="T77" s="181" t="s">
        <v>304</v>
      </c>
      <c r="U77" s="179"/>
      <c r="V77" s="180"/>
      <c r="W77" s="180"/>
      <c r="X77" s="180"/>
      <c r="Y77" s="181" t="s">
        <v>304</v>
      </c>
      <c r="Z77" s="179"/>
      <c r="AA77" s="180"/>
      <c r="AB77" s="180"/>
      <c r="AC77" s="180"/>
      <c r="AD77" s="181" t="s">
        <v>304</v>
      </c>
      <c r="AE77" s="214"/>
    </row>
    <row r="78" spans="1:31" s="210" customFormat="1">
      <c r="A78" s="367"/>
      <c r="B78" s="370"/>
      <c r="C78" s="373"/>
      <c r="D78" s="211">
        <v>28</v>
      </c>
      <c r="E78" s="212" t="s">
        <v>379</v>
      </c>
      <c r="F78" s="211" t="s">
        <v>357</v>
      </c>
      <c r="G78" s="211">
        <v>6</v>
      </c>
      <c r="H78" s="212"/>
      <c r="I78" s="212"/>
      <c r="J78" s="213"/>
      <c r="K78" s="179"/>
      <c r="L78" s="180"/>
      <c r="M78" s="180"/>
      <c r="N78" s="181" t="s">
        <v>304</v>
      </c>
      <c r="O78" s="182"/>
      <c r="P78" s="179"/>
      <c r="Q78" s="180"/>
      <c r="R78" s="180"/>
      <c r="S78" s="180"/>
      <c r="T78" s="181" t="s">
        <v>304</v>
      </c>
      <c r="U78" s="179"/>
      <c r="V78" s="180"/>
      <c r="W78" s="180"/>
      <c r="X78" s="180"/>
      <c r="Y78" s="181" t="s">
        <v>304</v>
      </c>
      <c r="Z78" s="179"/>
      <c r="AA78" s="180"/>
      <c r="AB78" s="180"/>
      <c r="AC78" s="180"/>
      <c r="AD78" s="181" t="s">
        <v>304</v>
      </c>
      <c r="AE78" s="214"/>
    </row>
    <row r="79" spans="1:31" s="210" customFormat="1">
      <c r="A79" s="367"/>
      <c r="B79" s="370"/>
      <c r="C79" s="373"/>
      <c r="D79" s="211">
        <v>29</v>
      </c>
      <c r="E79" s="212" t="s">
        <v>380</v>
      </c>
      <c r="F79" s="211" t="s">
        <v>236</v>
      </c>
      <c r="G79" s="211">
        <v>6</v>
      </c>
      <c r="H79" s="212"/>
      <c r="I79" s="212"/>
      <c r="J79" s="213"/>
      <c r="K79" s="179"/>
      <c r="L79" s="180"/>
      <c r="M79" s="180"/>
      <c r="N79" s="181" t="s">
        <v>304</v>
      </c>
      <c r="O79" s="182"/>
      <c r="P79" s="179"/>
      <c r="Q79" s="180"/>
      <c r="R79" s="180"/>
      <c r="S79" s="180"/>
      <c r="T79" s="181" t="s">
        <v>304</v>
      </c>
      <c r="U79" s="179"/>
      <c r="V79" s="180"/>
      <c r="W79" s="180"/>
      <c r="X79" s="180"/>
      <c r="Y79" s="181" t="s">
        <v>304</v>
      </c>
      <c r="Z79" s="179"/>
      <c r="AA79" s="180"/>
      <c r="AB79" s="180"/>
      <c r="AC79" s="180"/>
      <c r="AD79" s="181" t="s">
        <v>304</v>
      </c>
      <c r="AE79" s="214"/>
    </row>
    <row r="80" spans="1:31" s="210" customFormat="1">
      <c r="A80" s="367"/>
      <c r="B80" s="370"/>
      <c r="C80" s="373"/>
      <c r="D80" s="211">
        <v>30</v>
      </c>
      <c r="E80" s="212" t="s">
        <v>381</v>
      </c>
      <c r="F80" s="211" t="s">
        <v>236</v>
      </c>
      <c r="G80" s="211">
        <v>6</v>
      </c>
      <c r="H80" s="212"/>
      <c r="I80" s="212"/>
      <c r="J80" s="213"/>
      <c r="K80" s="179"/>
      <c r="L80" s="180"/>
      <c r="M80" s="180"/>
      <c r="N80" s="180"/>
      <c r="O80" s="181" t="s">
        <v>304</v>
      </c>
      <c r="P80" s="179"/>
      <c r="Q80" s="180"/>
      <c r="R80" s="180"/>
      <c r="S80" s="180"/>
      <c r="T80" s="181" t="s">
        <v>304</v>
      </c>
      <c r="U80" s="179"/>
      <c r="V80" s="180"/>
      <c r="W80" s="180"/>
      <c r="X80" s="180"/>
      <c r="Y80" s="181" t="s">
        <v>304</v>
      </c>
      <c r="Z80" s="179"/>
      <c r="AA80" s="180"/>
      <c r="AB80" s="180"/>
      <c r="AC80" s="180"/>
      <c r="AD80" s="181" t="s">
        <v>304</v>
      </c>
      <c r="AE80" s="214"/>
    </row>
    <row r="81" spans="1:31" s="210" customFormat="1">
      <c r="A81" s="367"/>
      <c r="B81" s="370"/>
      <c r="C81" s="373"/>
      <c r="D81" s="211">
        <v>31</v>
      </c>
      <c r="E81" s="212" t="s">
        <v>382</v>
      </c>
      <c r="F81" s="211" t="s">
        <v>236</v>
      </c>
      <c r="G81" s="211">
        <v>2</v>
      </c>
      <c r="H81" s="212"/>
      <c r="I81" s="212"/>
      <c r="J81" s="213"/>
      <c r="K81" s="179"/>
      <c r="L81" s="180"/>
      <c r="M81" s="180"/>
      <c r="N81" s="180"/>
      <c r="O81" s="181" t="s">
        <v>304</v>
      </c>
      <c r="P81" s="179"/>
      <c r="Q81" s="180"/>
      <c r="R81" s="180"/>
      <c r="S81" s="180"/>
      <c r="T81" s="181" t="s">
        <v>304</v>
      </c>
      <c r="U81" s="179"/>
      <c r="V81" s="180"/>
      <c r="W81" s="180"/>
      <c r="X81" s="180"/>
      <c r="Y81" s="181" t="s">
        <v>304</v>
      </c>
      <c r="Z81" s="179"/>
      <c r="AA81" s="180"/>
      <c r="AB81" s="180"/>
      <c r="AC81" s="180"/>
      <c r="AD81" s="181" t="s">
        <v>304</v>
      </c>
      <c r="AE81" s="214"/>
    </row>
    <row r="82" spans="1:31" s="210" customFormat="1">
      <c r="A82" s="367"/>
      <c r="B82" s="370"/>
      <c r="C82" s="373"/>
      <c r="D82" s="211">
        <v>32</v>
      </c>
      <c r="E82" s="212" t="s">
        <v>383</v>
      </c>
      <c r="F82" s="211" t="s">
        <v>357</v>
      </c>
      <c r="G82" s="211">
        <v>5</v>
      </c>
      <c r="H82" s="212"/>
      <c r="I82" s="212"/>
      <c r="J82" s="213"/>
      <c r="K82" s="179"/>
      <c r="L82" s="180"/>
      <c r="M82" s="180"/>
      <c r="N82" s="181" t="s">
        <v>304</v>
      </c>
      <c r="O82" s="182"/>
      <c r="P82" s="179"/>
      <c r="Q82" s="180"/>
      <c r="R82" s="180"/>
      <c r="S82" s="180"/>
      <c r="T82" s="181" t="s">
        <v>304</v>
      </c>
      <c r="U82" s="179"/>
      <c r="V82" s="180"/>
      <c r="W82" s="180"/>
      <c r="X82" s="180"/>
      <c r="Y82" s="181" t="s">
        <v>304</v>
      </c>
      <c r="Z82" s="179"/>
      <c r="AA82" s="180"/>
      <c r="AB82" s="180"/>
      <c r="AC82" s="180"/>
      <c r="AD82" s="181" t="s">
        <v>304</v>
      </c>
      <c r="AE82" s="214"/>
    </row>
    <row r="83" spans="1:31" s="210" customFormat="1">
      <c r="A83" s="367"/>
      <c r="B83" s="370"/>
      <c r="C83" s="373"/>
      <c r="D83" s="211">
        <v>33</v>
      </c>
      <c r="E83" s="212" t="s">
        <v>384</v>
      </c>
      <c r="F83" s="211" t="s">
        <v>236</v>
      </c>
      <c r="G83" s="211">
        <v>4</v>
      </c>
      <c r="H83" s="212"/>
      <c r="I83" s="212"/>
      <c r="J83" s="213"/>
      <c r="K83" s="179"/>
      <c r="L83" s="180"/>
      <c r="M83" s="180"/>
      <c r="N83" s="180"/>
      <c r="O83" s="181" t="s">
        <v>304</v>
      </c>
      <c r="P83" s="179"/>
      <c r="Q83" s="180"/>
      <c r="R83" s="180"/>
      <c r="S83" s="180"/>
      <c r="T83" s="181" t="s">
        <v>304</v>
      </c>
      <c r="U83" s="179"/>
      <c r="V83" s="180"/>
      <c r="W83" s="180"/>
      <c r="X83" s="180"/>
      <c r="Y83" s="181" t="s">
        <v>304</v>
      </c>
      <c r="Z83" s="179"/>
      <c r="AA83" s="180"/>
      <c r="AB83" s="180"/>
      <c r="AC83" s="180"/>
      <c r="AD83" s="181" t="s">
        <v>304</v>
      </c>
      <c r="AE83" s="214"/>
    </row>
    <row r="84" spans="1:31" s="210" customFormat="1">
      <c r="A84" s="367"/>
      <c r="B84" s="370"/>
      <c r="C84" s="373"/>
      <c r="D84" s="211">
        <v>34</v>
      </c>
      <c r="E84" s="212" t="s">
        <v>385</v>
      </c>
      <c r="F84" s="211" t="s">
        <v>236</v>
      </c>
      <c r="G84" s="211">
        <v>4</v>
      </c>
      <c r="H84" s="212"/>
      <c r="I84" s="212"/>
      <c r="J84" s="213"/>
      <c r="K84" s="179"/>
      <c r="L84" s="180"/>
      <c r="M84" s="180"/>
      <c r="N84" s="180"/>
      <c r="O84" s="181" t="s">
        <v>304</v>
      </c>
      <c r="P84" s="179"/>
      <c r="Q84" s="180"/>
      <c r="R84" s="180"/>
      <c r="S84" s="180"/>
      <c r="T84" s="181" t="s">
        <v>304</v>
      </c>
      <c r="U84" s="179"/>
      <c r="V84" s="180"/>
      <c r="W84" s="180"/>
      <c r="X84" s="180"/>
      <c r="Y84" s="181" t="s">
        <v>304</v>
      </c>
      <c r="Z84" s="179"/>
      <c r="AA84" s="180"/>
      <c r="AB84" s="180"/>
      <c r="AC84" s="180"/>
      <c r="AD84" s="181" t="s">
        <v>304</v>
      </c>
      <c r="AE84" s="214"/>
    </row>
    <row r="85" spans="1:31" s="210" customFormat="1">
      <c r="A85" s="367"/>
      <c r="B85" s="370"/>
      <c r="C85" s="373"/>
      <c r="D85" s="211">
        <v>35</v>
      </c>
      <c r="E85" s="212" t="s">
        <v>386</v>
      </c>
      <c r="F85" s="211" t="s">
        <v>236</v>
      </c>
      <c r="G85" s="211">
        <v>3</v>
      </c>
      <c r="H85" s="212"/>
      <c r="I85" s="212"/>
      <c r="J85" s="213"/>
      <c r="K85" s="179"/>
      <c r="L85" s="180"/>
      <c r="M85" s="180"/>
      <c r="N85" s="180"/>
      <c r="O85" s="181" t="s">
        <v>304</v>
      </c>
      <c r="P85" s="179"/>
      <c r="Q85" s="180"/>
      <c r="R85" s="180"/>
      <c r="S85" s="180"/>
      <c r="T85" s="181" t="s">
        <v>304</v>
      </c>
      <c r="U85" s="179"/>
      <c r="V85" s="180"/>
      <c r="W85" s="180"/>
      <c r="X85" s="180"/>
      <c r="Y85" s="181" t="s">
        <v>304</v>
      </c>
      <c r="Z85" s="179"/>
      <c r="AA85" s="180"/>
      <c r="AB85" s="180"/>
      <c r="AC85" s="181" t="s">
        <v>304</v>
      </c>
      <c r="AD85" s="182"/>
      <c r="AE85" s="214"/>
    </row>
    <row r="86" spans="1:31" s="210" customFormat="1">
      <c r="A86" s="367"/>
      <c r="B86" s="370"/>
      <c r="C86" s="373"/>
      <c r="D86" s="211">
        <v>36</v>
      </c>
      <c r="E86" s="212" t="s">
        <v>387</v>
      </c>
      <c r="F86" s="211" t="s">
        <v>236</v>
      </c>
      <c r="G86" s="211">
        <v>4</v>
      </c>
      <c r="H86" s="212"/>
      <c r="I86" s="212"/>
      <c r="J86" s="213"/>
      <c r="K86" s="179"/>
      <c r="L86" s="180"/>
      <c r="M86" s="180"/>
      <c r="N86" s="180"/>
      <c r="O86" s="181" t="s">
        <v>304</v>
      </c>
      <c r="P86" s="179"/>
      <c r="Q86" s="180"/>
      <c r="R86" s="180"/>
      <c r="S86" s="180"/>
      <c r="T86" s="181" t="s">
        <v>304</v>
      </c>
      <c r="U86" s="179"/>
      <c r="V86" s="180"/>
      <c r="W86" s="180"/>
      <c r="X86" s="180"/>
      <c r="Y86" s="181" t="s">
        <v>304</v>
      </c>
      <c r="Z86" s="179"/>
      <c r="AA86" s="180"/>
      <c r="AB86" s="180"/>
      <c r="AC86" s="181" t="s">
        <v>304</v>
      </c>
      <c r="AD86" s="182"/>
      <c r="AE86" s="214"/>
    </row>
    <row r="87" spans="1:31" s="210" customFormat="1">
      <c r="A87" s="367"/>
      <c r="B87" s="370"/>
      <c r="C87" s="373"/>
      <c r="D87" s="211">
        <v>37</v>
      </c>
      <c r="E87" s="212" t="s">
        <v>388</v>
      </c>
      <c r="F87" s="211" t="s">
        <v>236</v>
      </c>
      <c r="G87" s="211">
        <v>7</v>
      </c>
      <c r="H87" s="212"/>
      <c r="I87" s="212"/>
      <c r="J87" s="213"/>
      <c r="K87" s="179"/>
      <c r="L87" s="180"/>
      <c r="M87" s="180"/>
      <c r="N87" s="180"/>
      <c r="O87" s="181" t="s">
        <v>304</v>
      </c>
      <c r="P87" s="179"/>
      <c r="Q87" s="180"/>
      <c r="R87" s="180"/>
      <c r="S87" s="180"/>
      <c r="T87" s="181" t="s">
        <v>304</v>
      </c>
      <c r="U87" s="179"/>
      <c r="V87" s="180"/>
      <c r="W87" s="180"/>
      <c r="X87" s="180"/>
      <c r="Y87" s="181" t="s">
        <v>304</v>
      </c>
      <c r="Z87" s="179"/>
      <c r="AA87" s="180"/>
      <c r="AB87" s="180"/>
      <c r="AC87" s="180"/>
      <c r="AD87" s="181" t="s">
        <v>304</v>
      </c>
      <c r="AE87" s="214"/>
    </row>
    <row r="88" spans="1:31" s="210" customFormat="1">
      <c r="A88" s="367"/>
      <c r="B88" s="370"/>
      <c r="C88" s="373"/>
      <c r="D88" s="211">
        <v>38</v>
      </c>
      <c r="E88" s="212" t="s">
        <v>389</v>
      </c>
      <c r="F88" s="211" t="s">
        <v>236</v>
      </c>
      <c r="G88" s="211">
        <v>6</v>
      </c>
      <c r="H88" s="212"/>
      <c r="I88" s="212"/>
      <c r="J88" s="213"/>
      <c r="K88" s="179"/>
      <c r="L88" s="180"/>
      <c r="M88" s="180"/>
      <c r="N88" s="180"/>
      <c r="O88" s="181" t="s">
        <v>304</v>
      </c>
      <c r="P88" s="179"/>
      <c r="Q88" s="180"/>
      <c r="R88" s="180"/>
      <c r="S88" s="180"/>
      <c r="T88" s="181" t="s">
        <v>304</v>
      </c>
      <c r="U88" s="179"/>
      <c r="V88" s="180"/>
      <c r="W88" s="180"/>
      <c r="X88" s="180"/>
      <c r="Y88" s="181" t="s">
        <v>304</v>
      </c>
      <c r="Z88" s="179"/>
      <c r="AA88" s="180"/>
      <c r="AB88" s="180"/>
      <c r="AC88" s="180"/>
      <c r="AD88" s="181" t="s">
        <v>304</v>
      </c>
      <c r="AE88" s="214"/>
    </row>
    <row r="89" spans="1:31" s="210" customFormat="1">
      <c r="A89" s="367"/>
      <c r="B89" s="370"/>
      <c r="C89" s="373"/>
      <c r="D89" s="211">
        <v>39</v>
      </c>
      <c r="E89" s="212" t="s">
        <v>390</v>
      </c>
      <c r="F89" s="211" t="s">
        <v>236</v>
      </c>
      <c r="G89" s="211">
        <v>1</v>
      </c>
      <c r="H89" s="212"/>
      <c r="I89" s="212"/>
      <c r="J89" s="213"/>
      <c r="K89" s="179"/>
      <c r="L89" s="180"/>
      <c r="M89" s="180"/>
      <c r="N89" s="180"/>
      <c r="O89" s="181" t="s">
        <v>304</v>
      </c>
      <c r="P89" s="179"/>
      <c r="Q89" s="180"/>
      <c r="R89" s="180"/>
      <c r="S89" s="180"/>
      <c r="T89" s="181" t="s">
        <v>304</v>
      </c>
      <c r="U89" s="179"/>
      <c r="V89" s="180"/>
      <c r="W89" s="180"/>
      <c r="X89" s="180"/>
      <c r="Y89" s="181" t="s">
        <v>304</v>
      </c>
      <c r="Z89" s="179"/>
      <c r="AA89" s="180"/>
      <c r="AB89" s="180"/>
      <c r="AC89" s="180"/>
      <c r="AD89" s="181" t="s">
        <v>304</v>
      </c>
      <c r="AE89" s="214"/>
    </row>
    <row r="90" spans="1:31" s="210" customFormat="1">
      <c r="A90" s="367"/>
      <c r="B90" s="370"/>
      <c r="C90" s="373"/>
      <c r="D90" s="211">
        <v>40</v>
      </c>
      <c r="E90" s="212" t="s">
        <v>391</v>
      </c>
      <c r="F90" s="211" t="s">
        <v>236</v>
      </c>
      <c r="G90" s="211">
        <v>3</v>
      </c>
      <c r="H90" s="212"/>
      <c r="I90" s="212"/>
      <c r="J90" s="213"/>
      <c r="K90" s="179"/>
      <c r="L90" s="180"/>
      <c r="M90" s="180"/>
      <c r="N90" s="180"/>
      <c r="O90" s="181" t="s">
        <v>304</v>
      </c>
      <c r="P90" s="179"/>
      <c r="Q90" s="180"/>
      <c r="R90" s="180"/>
      <c r="S90" s="180"/>
      <c r="T90" s="181" t="s">
        <v>304</v>
      </c>
      <c r="U90" s="179"/>
      <c r="V90" s="180"/>
      <c r="W90" s="180"/>
      <c r="X90" s="180"/>
      <c r="Y90" s="181" t="s">
        <v>304</v>
      </c>
      <c r="Z90" s="179"/>
      <c r="AA90" s="180"/>
      <c r="AB90" s="180"/>
      <c r="AC90" s="180"/>
      <c r="AD90" s="181" t="s">
        <v>304</v>
      </c>
      <c r="AE90" s="214"/>
    </row>
    <row r="91" spans="1:31" s="210" customFormat="1">
      <c r="A91" s="367"/>
      <c r="B91" s="370"/>
      <c r="C91" s="373"/>
      <c r="D91" s="211">
        <v>41</v>
      </c>
      <c r="E91" s="212" t="s">
        <v>392</v>
      </c>
      <c r="F91" s="211" t="s">
        <v>357</v>
      </c>
      <c r="G91" s="211">
        <v>8</v>
      </c>
      <c r="H91" s="212"/>
      <c r="I91" s="212"/>
      <c r="J91" s="213"/>
      <c r="K91" s="179"/>
      <c r="L91" s="180"/>
      <c r="M91" s="180"/>
      <c r="N91" s="180"/>
      <c r="O91" s="181" t="s">
        <v>304</v>
      </c>
      <c r="P91" s="179"/>
      <c r="Q91" s="180"/>
      <c r="R91" s="180"/>
      <c r="S91" s="180"/>
      <c r="T91" s="181" t="s">
        <v>304</v>
      </c>
      <c r="U91" s="179"/>
      <c r="V91" s="180"/>
      <c r="W91" s="180"/>
      <c r="X91" s="180"/>
      <c r="Y91" s="181" t="s">
        <v>304</v>
      </c>
      <c r="Z91" s="179"/>
      <c r="AA91" s="180"/>
      <c r="AB91" s="180"/>
      <c r="AC91" s="181" t="s">
        <v>304</v>
      </c>
      <c r="AD91" s="182"/>
      <c r="AE91" s="214"/>
    </row>
    <row r="92" spans="1:31" s="210" customFormat="1">
      <c r="A92" s="367"/>
      <c r="B92" s="370"/>
      <c r="C92" s="373"/>
      <c r="D92" s="211">
        <v>42</v>
      </c>
      <c r="E92" s="212" t="s">
        <v>393</v>
      </c>
      <c r="F92" s="211" t="s">
        <v>236</v>
      </c>
      <c r="G92" s="211">
        <v>5</v>
      </c>
      <c r="H92" s="212"/>
      <c r="I92" s="212"/>
      <c r="J92" s="213"/>
      <c r="K92" s="179"/>
      <c r="L92" s="180"/>
      <c r="M92" s="180"/>
      <c r="N92" s="180"/>
      <c r="O92" s="181" t="s">
        <v>304</v>
      </c>
      <c r="P92" s="179"/>
      <c r="Q92" s="180"/>
      <c r="R92" s="180"/>
      <c r="S92" s="180"/>
      <c r="T92" s="181" t="s">
        <v>304</v>
      </c>
      <c r="U92" s="179"/>
      <c r="V92" s="180"/>
      <c r="W92" s="180"/>
      <c r="X92" s="180"/>
      <c r="Y92" s="181" t="s">
        <v>304</v>
      </c>
      <c r="Z92" s="179"/>
      <c r="AA92" s="180"/>
      <c r="AB92" s="180"/>
      <c r="AC92" s="181" t="s">
        <v>304</v>
      </c>
      <c r="AD92" s="182"/>
      <c r="AE92" s="214"/>
    </row>
    <row r="93" spans="1:31" s="210" customFormat="1">
      <c r="A93" s="367"/>
      <c r="B93" s="370"/>
      <c r="C93" s="373"/>
      <c r="D93" s="211">
        <v>43</v>
      </c>
      <c r="E93" s="212" t="s">
        <v>394</v>
      </c>
      <c r="F93" s="211" t="s">
        <v>357</v>
      </c>
      <c r="G93" s="211">
        <v>5</v>
      </c>
      <c r="H93" s="212"/>
      <c r="I93" s="212"/>
      <c r="J93" s="213"/>
      <c r="K93" s="179"/>
      <c r="L93" s="180"/>
      <c r="M93" s="180"/>
      <c r="N93" s="180"/>
      <c r="O93" s="181" t="s">
        <v>304</v>
      </c>
      <c r="P93" s="179"/>
      <c r="Q93" s="180"/>
      <c r="R93" s="180"/>
      <c r="S93" s="180"/>
      <c r="T93" s="181" t="s">
        <v>304</v>
      </c>
      <c r="U93" s="179"/>
      <c r="V93" s="180"/>
      <c r="W93" s="180"/>
      <c r="X93" s="180"/>
      <c r="Y93" s="181" t="s">
        <v>304</v>
      </c>
      <c r="Z93" s="179"/>
      <c r="AA93" s="180"/>
      <c r="AB93" s="180"/>
      <c r="AC93" s="181" t="s">
        <v>304</v>
      </c>
      <c r="AD93" s="182"/>
      <c r="AE93" s="214"/>
    </row>
    <row r="94" spans="1:31" s="210" customFormat="1">
      <c r="A94" s="367"/>
      <c r="B94" s="370"/>
      <c r="C94" s="373"/>
      <c r="D94" s="211">
        <v>44</v>
      </c>
      <c r="E94" s="212" t="s">
        <v>395</v>
      </c>
      <c r="F94" s="211" t="s">
        <v>357</v>
      </c>
      <c r="G94" s="211">
        <v>4</v>
      </c>
      <c r="H94" s="212"/>
      <c r="I94" s="212"/>
      <c r="J94" s="213"/>
      <c r="K94" s="179"/>
      <c r="L94" s="180"/>
      <c r="M94" s="180"/>
      <c r="N94" s="181" t="s">
        <v>304</v>
      </c>
      <c r="O94" s="182"/>
      <c r="P94" s="179"/>
      <c r="Q94" s="180"/>
      <c r="R94" s="180"/>
      <c r="S94" s="181" t="s">
        <v>304</v>
      </c>
      <c r="T94" s="182"/>
      <c r="U94" s="179"/>
      <c r="V94" s="180"/>
      <c r="W94" s="180"/>
      <c r="X94" s="181" t="s">
        <v>304</v>
      </c>
      <c r="Y94" s="182"/>
      <c r="Z94" s="179"/>
      <c r="AA94" s="180"/>
      <c r="AB94" s="180"/>
      <c r="AC94" s="181" t="s">
        <v>304</v>
      </c>
      <c r="AD94" s="182"/>
      <c r="AE94" s="214"/>
    </row>
    <row r="95" spans="1:31" s="210" customFormat="1">
      <c r="A95" s="367"/>
      <c r="B95" s="370"/>
      <c r="C95" s="373"/>
      <c r="D95" s="211">
        <v>45</v>
      </c>
      <c r="E95" s="212" t="s">
        <v>396</v>
      </c>
      <c r="F95" s="211" t="s">
        <v>357</v>
      </c>
      <c r="G95" s="211">
        <v>6</v>
      </c>
      <c r="H95" s="212"/>
      <c r="I95" s="212"/>
      <c r="J95" s="213"/>
      <c r="K95" s="179"/>
      <c r="L95" s="180"/>
      <c r="M95" s="180"/>
      <c r="N95" s="180"/>
      <c r="O95" s="181" t="s">
        <v>304</v>
      </c>
      <c r="P95" s="179"/>
      <c r="Q95" s="180"/>
      <c r="R95" s="180"/>
      <c r="S95" s="180"/>
      <c r="T95" s="181" t="s">
        <v>304</v>
      </c>
      <c r="U95" s="179"/>
      <c r="V95" s="180"/>
      <c r="W95" s="180"/>
      <c r="X95" s="180"/>
      <c r="Y95" s="181" t="s">
        <v>304</v>
      </c>
      <c r="Z95" s="179"/>
      <c r="AA95" s="180"/>
      <c r="AB95" s="180"/>
      <c r="AC95" s="181" t="s">
        <v>304</v>
      </c>
      <c r="AD95" s="182"/>
      <c r="AE95" s="214"/>
    </row>
    <row r="96" spans="1:31" s="210" customFormat="1">
      <c r="A96" s="367"/>
      <c r="B96" s="370"/>
      <c r="C96" s="373" t="s">
        <v>397</v>
      </c>
      <c r="D96" s="211">
        <v>1</v>
      </c>
      <c r="E96" s="212" t="s">
        <v>398</v>
      </c>
      <c r="F96" s="211" t="s">
        <v>399</v>
      </c>
      <c r="G96" s="211">
        <v>4</v>
      </c>
      <c r="H96" s="212"/>
      <c r="I96" s="212"/>
      <c r="J96" s="213"/>
      <c r="K96" s="179"/>
      <c r="L96" s="180"/>
      <c r="M96" s="180"/>
      <c r="N96" s="180"/>
      <c r="O96" s="181" t="s">
        <v>304</v>
      </c>
      <c r="P96" s="179"/>
      <c r="Q96" s="180"/>
      <c r="R96" s="180"/>
      <c r="S96" s="180"/>
      <c r="T96" s="181" t="s">
        <v>304</v>
      </c>
      <c r="U96" s="179"/>
      <c r="V96" s="180"/>
      <c r="W96" s="180"/>
      <c r="X96" s="180"/>
      <c r="Y96" s="181" t="s">
        <v>304</v>
      </c>
      <c r="Z96" s="179"/>
      <c r="AA96" s="180"/>
      <c r="AB96" s="180"/>
      <c r="AC96" s="180"/>
      <c r="AD96" s="181" t="s">
        <v>304</v>
      </c>
      <c r="AE96" s="214"/>
    </row>
    <row r="97" spans="1:31" s="210" customFormat="1" ht="14.4" thickBot="1">
      <c r="A97" s="368"/>
      <c r="B97" s="371"/>
      <c r="C97" s="374"/>
      <c r="D97" s="216">
        <v>2</v>
      </c>
      <c r="E97" s="217" t="s">
        <v>400</v>
      </c>
      <c r="F97" s="216" t="s">
        <v>236</v>
      </c>
      <c r="G97" s="216">
        <v>3</v>
      </c>
      <c r="H97" s="217"/>
      <c r="I97" s="217"/>
      <c r="J97" s="218"/>
      <c r="K97" s="219"/>
      <c r="L97" s="220"/>
      <c r="M97" s="220"/>
      <c r="N97" s="220"/>
      <c r="O97" s="181" t="s">
        <v>304</v>
      </c>
      <c r="P97" s="219"/>
      <c r="Q97" s="220"/>
      <c r="R97" s="220"/>
      <c r="S97" s="220"/>
      <c r="T97" s="181" t="s">
        <v>304</v>
      </c>
      <c r="U97" s="219"/>
      <c r="V97" s="220"/>
      <c r="W97" s="220"/>
      <c r="X97" s="220"/>
      <c r="Y97" s="181" t="s">
        <v>304</v>
      </c>
      <c r="Z97" s="219"/>
      <c r="AA97" s="220"/>
      <c r="AB97" s="220"/>
      <c r="AC97" s="181" t="s">
        <v>304</v>
      </c>
      <c r="AD97" s="221"/>
      <c r="AE97" s="222"/>
    </row>
    <row r="98" spans="1:31" s="175" customFormat="1" ht="30.6" customHeight="1">
      <c r="A98" s="364"/>
      <c r="B98" s="364"/>
      <c r="C98" s="364"/>
      <c r="D98" s="199"/>
      <c r="E98" s="200">
        <f>COUNTA(E51:E97)</f>
        <v>47</v>
      </c>
      <c r="F98" s="199"/>
      <c r="G98" s="199"/>
      <c r="H98" s="199"/>
      <c r="I98" s="199"/>
      <c r="J98" s="199"/>
      <c r="K98" s="200">
        <f>COUNTIF(K51:K97,"/")</f>
        <v>0</v>
      </c>
      <c r="L98" s="200">
        <f t="shared" ref="L98:AD98" si="1">COUNTIF(L51:L97,"/")</f>
        <v>1</v>
      </c>
      <c r="M98" s="200">
        <f t="shared" si="1"/>
        <v>5</v>
      </c>
      <c r="N98" s="200">
        <f t="shared" si="1"/>
        <v>13</v>
      </c>
      <c r="O98" s="200">
        <f t="shared" si="1"/>
        <v>28</v>
      </c>
      <c r="P98" s="200">
        <f t="shared" si="1"/>
        <v>0</v>
      </c>
      <c r="Q98" s="200">
        <f t="shared" si="1"/>
        <v>1</v>
      </c>
      <c r="R98" s="200">
        <f t="shared" si="1"/>
        <v>1</v>
      </c>
      <c r="S98" s="200">
        <f t="shared" si="1"/>
        <v>4</v>
      </c>
      <c r="T98" s="200">
        <f t="shared" si="1"/>
        <v>41</v>
      </c>
      <c r="U98" s="200">
        <f t="shared" si="1"/>
        <v>0</v>
      </c>
      <c r="V98" s="200">
        <f t="shared" si="1"/>
        <v>1</v>
      </c>
      <c r="W98" s="200">
        <f t="shared" si="1"/>
        <v>1</v>
      </c>
      <c r="X98" s="200">
        <f t="shared" si="1"/>
        <v>4</v>
      </c>
      <c r="Y98" s="200">
        <f t="shared" si="1"/>
        <v>41</v>
      </c>
      <c r="Z98" s="200">
        <f t="shared" si="1"/>
        <v>1</v>
      </c>
      <c r="AA98" s="200">
        <f t="shared" si="1"/>
        <v>1</v>
      </c>
      <c r="AB98" s="200">
        <f t="shared" si="1"/>
        <v>6</v>
      </c>
      <c r="AC98" s="200">
        <f t="shared" si="1"/>
        <v>17</v>
      </c>
      <c r="AD98" s="200">
        <f t="shared" si="1"/>
        <v>22</v>
      </c>
      <c r="AE98" s="199"/>
    </row>
    <row r="99" spans="1:31" s="175" customFormat="1" ht="30.6" customHeight="1">
      <c r="A99" s="365"/>
      <c r="B99" s="365"/>
      <c r="C99" s="365"/>
      <c r="D99" s="201"/>
      <c r="E99" s="201"/>
      <c r="F99" s="201"/>
      <c r="G99" s="201"/>
      <c r="H99" s="201"/>
      <c r="I99" s="201"/>
      <c r="J99" s="201"/>
      <c r="K99" s="202">
        <f>K98*100/E98</f>
        <v>0</v>
      </c>
      <c r="L99" s="202">
        <f>L98*100/E98</f>
        <v>2.1276595744680851</v>
      </c>
      <c r="M99" s="202">
        <f>M98*100/E98</f>
        <v>10.638297872340425</v>
      </c>
      <c r="N99" s="202">
        <f>N98*100/E98</f>
        <v>27.659574468085108</v>
      </c>
      <c r="O99" s="202">
        <f>O98*100/E98</f>
        <v>59.574468085106382</v>
      </c>
      <c r="P99" s="202">
        <f>P98*100/E98</f>
        <v>0</v>
      </c>
      <c r="Q99" s="202">
        <f>Q98*100/E98</f>
        <v>2.1276595744680851</v>
      </c>
      <c r="R99" s="202">
        <f>R98*100/E98</f>
        <v>2.1276595744680851</v>
      </c>
      <c r="S99" s="202">
        <f>S98*100/E98</f>
        <v>8.5106382978723403</v>
      </c>
      <c r="T99" s="202">
        <f>T98*100/E98</f>
        <v>87.234042553191486</v>
      </c>
      <c r="U99" s="202">
        <f>U98*100/E98</f>
        <v>0</v>
      </c>
      <c r="V99" s="202">
        <f>V98*100/E98</f>
        <v>2.1276595744680851</v>
      </c>
      <c r="W99" s="202">
        <f>W98*100/E98</f>
        <v>2.1276595744680851</v>
      </c>
      <c r="X99" s="202">
        <f>X98*100/E98</f>
        <v>8.5106382978723403</v>
      </c>
      <c r="Y99" s="202">
        <f>Y98*100/E98</f>
        <v>87.234042553191486</v>
      </c>
      <c r="Z99" s="202">
        <f>Z98*100/E98</f>
        <v>2.1276595744680851</v>
      </c>
      <c r="AA99" s="202">
        <f>AA98*100/E98</f>
        <v>2.1276595744680851</v>
      </c>
      <c r="AB99" s="202">
        <f>AB98*100/E98</f>
        <v>12.76595744680851</v>
      </c>
      <c r="AC99" s="202">
        <f>AC98*100/E98</f>
        <v>36.170212765957444</v>
      </c>
      <c r="AD99" s="202">
        <f>AD98*100/E98</f>
        <v>46.808510638297875</v>
      </c>
      <c r="AE99" s="201"/>
    </row>
    <row r="100" spans="1:31" s="158" customFormat="1">
      <c r="A100" s="354">
        <v>1</v>
      </c>
      <c r="B100" s="360" t="s">
        <v>401</v>
      </c>
      <c r="C100" s="375" t="s">
        <v>402</v>
      </c>
      <c r="D100" s="167">
        <v>1</v>
      </c>
      <c r="E100" s="168" t="s">
        <v>403</v>
      </c>
      <c r="F100" s="167" t="s">
        <v>401</v>
      </c>
      <c r="G100" s="167">
        <v>5</v>
      </c>
      <c r="H100" s="167"/>
      <c r="I100" s="167"/>
      <c r="J100" s="169"/>
      <c r="K100" s="170"/>
      <c r="L100" s="171"/>
      <c r="M100" s="171"/>
      <c r="N100" s="171"/>
      <c r="O100" s="172" t="s">
        <v>304</v>
      </c>
      <c r="P100" s="170"/>
      <c r="Q100" s="171"/>
      <c r="R100" s="171"/>
      <c r="S100" s="171"/>
      <c r="T100" s="172" t="s">
        <v>304</v>
      </c>
      <c r="U100" s="170"/>
      <c r="V100" s="171"/>
      <c r="W100" s="171"/>
      <c r="X100" s="171"/>
      <c r="Y100" s="172" t="s">
        <v>304</v>
      </c>
      <c r="Z100" s="170"/>
      <c r="AA100" s="171"/>
      <c r="AB100" s="171"/>
      <c r="AC100" s="172" t="s">
        <v>304</v>
      </c>
      <c r="AD100" s="173"/>
      <c r="AE100" s="223"/>
    </row>
    <row r="101" spans="1:31" s="158" customFormat="1">
      <c r="A101" s="355"/>
      <c r="B101" s="361"/>
      <c r="C101" s="376"/>
      <c r="D101" s="176">
        <v>2</v>
      </c>
      <c r="E101" s="177" t="s">
        <v>404</v>
      </c>
      <c r="F101" s="176" t="s">
        <v>401</v>
      </c>
      <c r="G101" s="176">
        <v>4</v>
      </c>
      <c r="H101" s="176"/>
      <c r="I101" s="176"/>
      <c r="J101" s="178"/>
      <c r="K101" s="179"/>
      <c r="L101" s="181" t="s">
        <v>304</v>
      </c>
      <c r="M101" s="180"/>
      <c r="N101" s="180"/>
      <c r="O101" s="182"/>
      <c r="P101" s="179"/>
      <c r="Q101" s="181" t="s">
        <v>304</v>
      </c>
      <c r="R101" s="180"/>
      <c r="S101" s="180"/>
      <c r="T101" s="182"/>
      <c r="U101" s="179"/>
      <c r="V101" s="181" t="s">
        <v>304</v>
      </c>
      <c r="W101" s="180"/>
      <c r="X101" s="180"/>
      <c r="Y101" s="182"/>
      <c r="Z101" s="179"/>
      <c r="AA101" s="181" t="s">
        <v>304</v>
      </c>
      <c r="AB101" s="180"/>
      <c r="AC101" s="180"/>
      <c r="AD101" s="182"/>
      <c r="AE101" s="224"/>
    </row>
    <row r="102" spans="1:31" s="158" customFormat="1">
      <c r="A102" s="355"/>
      <c r="B102" s="361"/>
      <c r="C102" s="376"/>
      <c r="D102" s="176">
        <v>3</v>
      </c>
      <c r="E102" s="177" t="s">
        <v>405</v>
      </c>
      <c r="F102" s="176" t="s">
        <v>401</v>
      </c>
      <c r="G102" s="176">
        <v>7</v>
      </c>
      <c r="H102" s="176"/>
      <c r="I102" s="176"/>
      <c r="J102" s="178"/>
      <c r="K102" s="181" t="s">
        <v>304</v>
      </c>
      <c r="L102" s="180"/>
      <c r="M102" s="180"/>
      <c r="N102" s="180"/>
      <c r="O102" s="182"/>
      <c r="P102" s="181" t="s">
        <v>304</v>
      </c>
      <c r="Q102" s="180"/>
      <c r="R102" s="180"/>
      <c r="S102" s="180"/>
      <c r="T102" s="182"/>
      <c r="U102" s="181" t="s">
        <v>304</v>
      </c>
      <c r="V102" s="180"/>
      <c r="W102" s="180"/>
      <c r="X102" s="180"/>
      <c r="Y102" s="182"/>
      <c r="Z102" s="181" t="s">
        <v>304</v>
      </c>
      <c r="AA102" s="180"/>
      <c r="AB102" s="180"/>
      <c r="AC102" s="180"/>
      <c r="AD102" s="182"/>
      <c r="AE102" s="224"/>
    </row>
    <row r="103" spans="1:31" s="158" customFormat="1">
      <c r="A103" s="355"/>
      <c r="B103" s="361"/>
      <c r="C103" s="376"/>
      <c r="D103" s="176">
        <v>4</v>
      </c>
      <c r="E103" s="177" t="s">
        <v>406</v>
      </c>
      <c r="F103" s="176" t="s">
        <v>401</v>
      </c>
      <c r="G103" s="176">
        <v>3</v>
      </c>
      <c r="H103" s="176"/>
      <c r="I103" s="176"/>
      <c r="J103" s="178"/>
      <c r="K103" s="179"/>
      <c r="L103" s="180"/>
      <c r="M103" s="180"/>
      <c r="N103" s="180"/>
      <c r="O103" s="181" t="s">
        <v>304</v>
      </c>
      <c r="P103" s="179"/>
      <c r="Q103" s="180"/>
      <c r="R103" s="180"/>
      <c r="S103" s="180"/>
      <c r="T103" s="181" t="s">
        <v>304</v>
      </c>
      <c r="U103" s="179"/>
      <c r="V103" s="180"/>
      <c r="W103" s="180"/>
      <c r="X103" s="180"/>
      <c r="Y103" s="181" t="s">
        <v>304</v>
      </c>
      <c r="Z103" s="179"/>
      <c r="AA103" s="180"/>
      <c r="AB103" s="180"/>
      <c r="AC103" s="180"/>
      <c r="AD103" s="181" t="s">
        <v>304</v>
      </c>
      <c r="AE103" s="224"/>
    </row>
    <row r="104" spans="1:31" s="158" customFormat="1">
      <c r="A104" s="355"/>
      <c r="B104" s="361"/>
      <c r="C104" s="376"/>
      <c r="D104" s="176">
        <v>5</v>
      </c>
      <c r="E104" s="177" t="s">
        <v>407</v>
      </c>
      <c r="F104" s="176" t="s">
        <v>401</v>
      </c>
      <c r="G104" s="176">
        <v>6</v>
      </c>
      <c r="H104" s="176"/>
      <c r="I104" s="176"/>
      <c r="J104" s="178"/>
      <c r="K104" s="181" t="s">
        <v>304</v>
      </c>
      <c r="L104" s="180"/>
      <c r="M104" s="180"/>
      <c r="N104" s="180"/>
      <c r="O104" s="182"/>
      <c r="P104" s="181" t="s">
        <v>304</v>
      </c>
      <c r="Q104" s="180"/>
      <c r="R104" s="180"/>
      <c r="S104" s="180"/>
      <c r="T104" s="182"/>
      <c r="U104" s="181" t="s">
        <v>304</v>
      </c>
      <c r="V104" s="180"/>
      <c r="W104" s="180"/>
      <c r="X104" s="180"/>
      <c r="Y104" s="182"/>
      <c r="Z104" s="181" t="s">
        <v>304</v>
      </c>
      <c r="AA104" s="180"/>
      <c r="AB104" s="180"/>
      <c r="AC104" s="180"/>
      <c r="AD104" s="182"/>
      <c r="AE104" s="224" t="s">
        <v>408</v>
      </c>
    </row>
    <row r="105" spans="1:31" s="158" customFormat="1">
      <c r="A105" s="355"/>
      <c r="B105" s="361"/>
      <c r="C105" s="376"/>
      <c r="D105" s="176">
        <v>6</v>
      </c>
      <c r="E105" s="177" t="s">
        <v>409</v>
      </c>
      <c r="F105" s="176" t="s">
        <v>401</v>
      </c>
      <c r="G105" s="176">
        <v>5</v>
      </c>
      <c r="H105" s="176"/>
      <c r="I105" s="176"/>
      <c r="J105" s="178"/>
      <c r="K105" s="179"/>
      <c r="L105" s="180"/>
      <c r="M105" s="180"/>
      <c r="N105" s="180"/>
      <c r="O105" s="181" t="s">
        <v>304</v>
      </c>
      <c r="P105" s="179"/>
      <c r="Q105" s="180"/>
      <c r="R105" s="180"/>
      <c r="S105" s="180"/>
      <c r="T105" s="181" t="s">
        <v>304</v>
      </c>
      <c r="U105" s="179"/>
      <c r="V105" s="180"/>
      <c r="W105" s="180"/>
      <c r="X105" s="180"/>
      <c r="Y105" s="181" t="s">
        <v>304</v>
      </c>
      <c r="Z105" s="179"/>
      <c r="AA105" s="180"/>
      <c r="AB105" s="180"/>
      <c r="AC105" s="180"/>
      <c r="AD105" s="181" t="s">
        <v>304</v>
      </c>
      <c r="AE105" s="224"/>
    </row>
    <row r="106" spans="1:31" s="158" customFormat="1">
      <c r="A106" s="355"/>
      <c r="B106" s="361"/>
      <c r="C106" s="376"/>
      <c r="D106" s="176">
        <v>7</v>
      </c>
      <c r="E106" s="177" t="s">
        <v>410</v>
      </c>
      <c r="F106" s="176" t="s">
        <v>401</v>
      </c>
      <c r="G106" s="176">
        <v>1</v>
      </c>
      <c r="H106" s="176"/>
      <c r="I106" s="176"/>
      <c r="J106" s="178"/>
      <c r="K106" s="179"/>
      <c r="L106" s="180"/>
      <c r="M106" s="180"/>
      <c r="N106" s="180"/>
      <c r="O106" s="181" t="s">
        <v>304</v>
      </c>
      <c r="P106" s="179"/>
      <c r="Q106" s="180"/>
      <c r="R106" s="180"/>
      <c r="S106" s="180"/>
      <c r="T106" s="181" t="s">
        <v>304</v>
      </c>
      <c r="U106" s="179"/>
      <c r="V106" s="180"/>
      <c r="W106" s="180"/>
      <c r="X106" s="180"/>
      <c r="Y106" s="181" t="s">
        <v>304</v>
      </c>
      <c r="Z106" s="179"/>
      <c r="AA106" s="180"/>
      <c r="AB106" s="180"/>
      <c r="AC106" s="180"/>
      <c r="AD106" s="181" t="s">
        <v>304</v>
      </c>
      <c r="AE106" s="224"/>
    </row>
    <row r="107" spans="1:31" s="158" customFormat="1">
      <c r="A107" s="355"/>
      <c r="B107" s="361"/>
      <c r="C107" s="376"/>
      <c r="D107" s="176">
        <v>8</v>
      </c>
      <c r="E107" s="177" t="s">
        <v>411</v>
      </c>
      <c r="F107" s="176" t="s">
        <v>401</v>
      </c>
      <c r="G107" s="176">
        <v>6</v>
      </c>
      <c r="H107" s="176"/>
      <c r="I107" s="176"/>
      <c r="J107" s="178"/>
      <c r="K107" s="179"/>
      <c r="L107" s="180"/>
      <c r="M107" s="180"/>
      <c r="N107" s="180"/>
      <c r="O107" s="181" t="s">
        <v>304</v>
      </c>
      <c r="P107" s="179"/>
      <c r="Q107" s="180"/>
      <c r="R107" s="180"/>
      <c r="S107" s="180"/>
      <c r="T107" s="181" t="s">
        <v>304</v>
      </c>
      <c r="U107" s="179"/>
      <c r="V107" s="180"/>
      <c r="W107" s="180"/>
      <c r="X107" s="180"/>
      <c r="Y107" s="181" t="s">
        <v>304</v>
      </c>
      <c r="Z107" s="179"/>
      <c r="AA107" s="180"/>
      <c r="AB107" s="180"/>
      <c r="AC107" s="180"/>
      <c r="AD107" s="181" t="s">
        <v>304</v>
      </c>
      <c r="AE107" s="224"/>
    </row>
    <row r="108" spans="1:31" s="158" customFormat="1">
      <c r="A108" s="355"/>
      <c r="B108" s="361"/>
      <c r="C108" s="376"/>
      <c r="D108" s="176">
        <v>9</v>
      </c>
      <c r="E108" s="177" t="s">
        <v>412</v>
      </c>
      <c r="F108" s="176" t="s">
        <v>401</v>
      </c>
      <c r="G108" s="176">
        <v>1</v>
      </c>
      <c r="H108" s="176"/>
      <c r="I108" s="176"/>
      <c r="J108" s="178"/>
      <c r="K108" s="179"/>
      <c r="L108" s="180"/>
      <c r="M108" s="180"/>
      <c r="N108" s="181" t="s">
        <v>304</v>
      </c>
      <c r="O108" s="182"/>
      <c r="P108" s="179"/>
      <c r="Q108" s="180"/>
      <c r="R108" s="180"/>
      <c r="S108" s="181" t="s">
        <v>304</v>
      </c>
      <c r="T108" s="182"/>
      <c r="U108" s="179"/>
      <c r="V108" s="180"/>
      <c r="W108" s="180"/>
      <c r="X108" s="181" t="s">
        <v>304</v>
      </c>
      <c r="Y108" s="182"/>
      <c r="Z108" s="179"/>
      <c r="AA108" s="180"/>
      <c r="AB108" s="180"/>
      <c r="AC108" s="181" t="s">
        <v>304</v>
      </c>
      <c r="AD108" s="182"/>
      <c r="AE108" s="224"/>
    </row>
    <row r="109" spans="1:31" s="158" customFormat="1">
      <c r="A109" s="355"/>
      <c r="B109" s="361"/>
      <c r="C109" s="376"/>
      <c r="D109" s="176">
        <v>10</v>
      </c>
      <c r="E109" s="177" t="s">
        <v>413</v>
      </c>
      <c r="F109" s="176" t="s">
        <v>401</v>
      </c>
      <c r="G109" s="176">
        <v>3</v>
      </c>
      <c r="H109" s="176"/>
      <c r="I109" s="176"/>
      <c r="J109" s="178"/>
      <c r="K109" s="179"/>
      <c r="L109" s="180"/>
      <c r="M109" s="180"/>
      <c r="N109" s="181" t="s">
        <v>304</v>
      </c>
      <c r="O109" s="182"/>
      <c r="P109" s="179"/>
      <c r="Q109" s="180"/>
      <c r="R109" s="180"/>
      <c r="S109" s="181" t="s">
        <v>304</v>
      </c>
      <c r="T109" s="182"/>
      <c r="U109" s="179"/>
      <c r="V109" s="180"/>
      <c r="W109" s="180"/>
      <c r="X109" s="181" t="s">
        <v>304</v>
      </c>
      <c r="Y109" s="182"/>
      <c r="Z109" s="179"/>
      <c r="AA109" s="180"/>
      <c r="AB109" s="180"/>
      <c r="AC109" s="181" t="s">
        <v>304</v>
      </c>
      <c r="AD109" s="182"/>
      <c r="AE109" s="224"/>
    </row>
    <row r="110" spans="1:31" s="158" customFormat="1">
      <c r="A110" s="355"/>
      <c r="B110" s="361"/>
      <c r="C110" s="376"/>
      <c r="D110" s="176">
        <v>11</v>
      </c>
      <c r="E110" s="177" t="s">
        <v>414</v>
      </c>
      <c r="F110" s="176" t="s">
        <v>401</v>
      </c>
      <c r="G110" s="176">
        <v>2</v>
      </c>
      <c r="H110" s="176"/>
      <c r="I110" s="176"/>
      <c r="J110" s="178"/>
      <c r="K110" s="179"/>
      <c r="L110" s="180"/>
      <c r="M110" s="180"/>
      <c r="N110" s="180"/>
      <c r="O110" s="181" t="s">
        <v>304</v>
      </c>
      <c r="P110" s="179"/>
      <c r="Q110" s="180"/>
      <c r="R110" s="180"/>
      <c r="S110" s="180"/>
      <c r="T110" s="181" t="s">
        <v>304</v>
      </c>
      <c r="U110" s="179"/>
      <c r="V110" s="180"/>
      <c r="W110" s="180"/>
      <c r="X110" s="180"/>
      <c r="Y110" s="181" t="s">
        <v>304</v>
      </c>
      <c r="Z110" s="179"/>
      <c r="AA110" s="180"/>
      <c r="AB110" s="181" t="s">
        <v>304</v>
      </c>
      <c r="AC110" s="180"/>
      <c r="AD110" s="182"/>
      <c r="AE110" s="224"/>
    </row>
    <row r="111" spans="1:31" s="158" customFormat="1">
      <c r="A111" s="355"/>
      <c r="B111" s="361"/>
      <c r="C111" s="376"/>
      <c r="D111" s="176">
        <v>12</v>
      </c>
      <c r="E111" s="177" t="s">
        <v>415</v>
      </c>
      <c r="F111" s="176" t="s">
        <v>401</v>
      </c>
      <c r="G111" s="176">
        <v>5</v>
      </c>
      <c r="H111" s="176"/>
      <c r="I111" s="176"/>
      <c r="J111" s="178"/>
      <c r="K111" s="179"/>
      <c r="L111" s="180"/>
      <c r="M111" s="180"/>
      <c r="N111" s="180"/>
      <c r="O111" s="181" t="s">
        <v>304</v>
      </c>
      <c r="P111" s="179"/>
      <c r="Q111" s="180"/>
      <c r="R111" s="180"/>
      <c r="S111" s="180"/>
      <c r="T111" s="181" t="s">
        <v>304</v>
      </c>
      <c r="U111" s="179"/>
      <c r="V111" s="180"/>
      <c r="W111" s="180"/>
      <c r="X111" s="180"/>
      <c r="Y111" s="181" t="s">
        <v>304</v>
      </c>
      <c r="Z111" s="179"/>
      <c r="AA111" s="180"/>
      <c r="AB111" s="180"/>
      <c r="AC111" s="180"/>
      <c r="AD111" s="181" t="s">
        <v>304</v>
      </c>
      <c r="AE111" s="224"/>
    </row>
    <row r="112" spans="1:31" s="158" customFormat="1">
      <c r="A112" s="355"/>
      <c r="B112" s="361"/>
      <c r="C112" s="376"/>
      <c r="D112" s="176">
        <v>13</v>
      </c>
      <c r="E112" s="177" t="s">
        <v>416</v>
      </c>
      <c r="F112" s="176" t="s">
        <v>401</v>
      </c>
      <c r="G112" s="176">
        <v>6</v>
      </c>
      <c r="H112" s="176"/>
      <c r="I112" s="176"/>
      <c r="J112" s="178"/>
      <c r="K112" s="179"/>
      <c r="L112" s="180"/>
      <c r="M112" s="180"/>
      <c r="N112" s="180"/>
      <c r="O112" s="181" t="s">
        <v>304</v>
      </c>
      <c r="P112" s="179"/>
      <c r="Q112" s="180"/>
      <c r="R112" s="180"/>
      <c r="S112" s="180"/>
      <c r="T112" s="181" t="s">
        <v>304</v>
      </c>
      <c r="U112" s="179"/>
      <c r="V112" s="180"/>
      <c r="W112" s="180"/>
      <c r="X112" s="180"/>
      <c r="Y112" s="181" t="s">
        <v>304</v>
      </c>
      <c r="Z112" s="179"/>
      <c r="AA112" s="180"/>
      <c r="AB112" s="180"/>
      <c r="AC112" s="180"/>
      <c r="AD112" s="181" t="s">
        <v>304</v>
      </c>
      <c r="AE112" s="224"/>
    </row>
    <row r="113" spans="1:31" s="158" customFormat="1">
      <c r="A113" s="355"/>
      <c r="B113" s="361"/>
      <c r="C113" s="376"/>
      <c r="D113" s="176">
        <v>14</v>
      </c>
      <c r="E113" s="177" t="s">
        <v>417</v>
      </c>
      <c r="F113" s="176" t="s">
        <v>401</v>
      </c>
      <c r="G113" s="176">
        <v>7</v>
      </c>
      <c r="H113" s="176"/>
      <c r="I113" s="176"/>
      <c r="J113" s="178"/>
      <c r="K113" s="179"/>
      <c r="L113" s="180"/>
      <c r="M113" s="181" t="s">
        <v>304</v>
      </c>
      <c r="N113" s="180"/>
      <c r="O113" s="182"/>
      <c r="P113" s="179"/>
      <c r="Q113" s="180"/>
      <c r="R113" s="180"/>
      <c r="S113" s="180"/>
      <c r="T113" s="181" t="s">
        <v>304</v>
      </c>
      <c r="U113" s="179"/>
      <c r="V113" s="180"/>
      <c r="W113" s="180"/>
      <c r="X113" s="180"/>
      <c r="Y113" s="181" t="s">
        <v>304</v>
      </c>
      <c r="Z113" s="179"/>
      <c r="AA113" s="180"/>
      <c r="AB113" s="181" t="s">
        <v>304</v>
      </c>
      <c r="AC113" s="180"/>
      <c r="AD113" s="182"/>
      <c r="AE113" s="224"/>
    </row>
    <row r="114" spans="1:31" s="158" customFormat="1">
      <c r="A114" s="355"/>
      <c r="B114" s="361"/>
      <c r="C114" s="376"/>
      <c r="D114" s="176">
        <v>15</v>
      </c>
      <c r="E114" s="177" t="s">
        <v>418</v>
      </c>
      <c r="F114" s="176" t="s">
        <v>401</v>
      </c>
      <c r="G114" s="176">
        <v>5</v>
      </c>
      <c r="H114" s="176"/>
      <c r="I114" s="176"/>
      <c r="J114" s="178"/>
      <c r="K114" s="179"/>
      <c r="L114" s="180"/>
      <c r="M114" s="180"/>
      <c r="N114" s="180"/>
      <c r="O114" s="181" t="s">
        <v>304</v>
      </c>
      <c r="P114" s="179"/>
      <c r="Q114" s="180"/>
      <c r="R114" s="180"/>
      <c r="S114" s="180"/>
      <c r="T114" s="181" t="s">
        <v>304</v>
      </c>
      <c r="U114" s="179"/>
      <c r="V114" s="180"/>
      <c r="W114" s="180"/>
      <c r="X114" s="180"/>
      <c r="Y114" s="181" t="s">
        <v>304</v>
      </c>
      <c r="Z114" s="179"/>
      <c r="AA114" s="180"/>
      <c r="AB114" s="180"/>
      <c r="AC114" s="180"/>
      <c r="AD114" s="181" t="s">
        <v>304</v>
      </c>
      <c r="AE114" s="224"/>
    </row>
    <row r="115" spans="1:31" s="158" customFormat="1">
      <c r="A115" s="355"/>
      <c r="B115" s="361"/>
      <c r="C115" s="376"/>
      <c r="D115" s="176">
        <v>16</v>
      </c>
      <c r="E115" s="177" t="s">
        <v>419</v>
      </c>
      <c r="F115" s="176" t="s">
        <v>401</v>
      </c>
      <c r="G115" s="176">
        <v>3</v>
      </c>
      <c r="H115" s="176"/>
      <c r="I115" s="176"/>
      <c r="J115" s="178"/>
      <c r="K115" s="179"/>
      <c r="L115" s="180"/>
      <c r="M115" s="180"/>
      <c r="N115" s="180"/>
      <c r="O115" s="181" t="s">
        <v>304</v>
      </c>
      <c r="P115" s="179"/>
      <c r="Q115" s="180"/>
      <c r="R115" s="180"/>
      <c r="S115" s="180"/>
      <c r="T115" s="181" t="s">
        <v>304</v>
      </c>
      <c r="U115" s="179"/>
      <c r="V115" s="180"/>
      <c r="W115" s="180"/>
      <c r="X115" s="180"/>
      <c r="Y115" s="181" t="s">
        <v>304</v>
      </c>
      <c r="Z115" s="179"/>
      <c r="AA115" s="180"/>
      <c r="AB115" s="180"/>
      <c r="AC115" s="180"/>
      <c r="AD115" s="181" t="s">
        <v>304</v>
      </c>
      <c r="AE115" s="224"/>
    </row>
    <row r="116" spans="1:31" s="158" customFormat="1">
      <c r="A116" s="355"/>
      <c r="B116" s="361"/>
      <c r="C116" s="376"/>
      <c r="D116" s="176">
        <v>17</v>
      </c>
      <c r="E116" s="177" t="s">
        <v>420</v>
      </c>
      <c r="F116" s="176" t="s">
        <v>401</v>
      </c>
      <c r="G116" s="176">
        <v>8</v>
      </c>
      <c r="H116" s="176"/>
      <c r="I116" s="176"/>
      <c r="J116" s="178"/>
      <c r="K116" s="179"/>
      <c r="L116" s="180"/>
      <c r="M116" s="180"/>
      <c r="N116" s="180"/>
      <c r="O116" s="181" t="s">
        <v>304</v>
      </c>
      <c r="P116" s="179"/>
      <c r="Q116" s="180"/>
      <c r="R116" s="180"/>
      <c r="S116" s="180"/>
      <c r="T116" s="181" t="s">
        <v>304</v>
      </c>
      <c r="U116" s="179"/>
      <c r="V116" s="180"/>
      <c r="W116" s="180"/>
      <c r="X116" s="180"/>
      <c r="Y116" s="181" t="s">
        <v>304</v>
      </c>
      <c r="Z116" s="179"/>
      <c r="AA116" s="180"/>
      <c r="AB116" s="180"/>
      <c r="AC116" s="180"/>
      <c r="AD116" s="181" t="s">
        <v>304</v>
      </c>
      <c r="AE116" s="224"/>
    </row>
    <row r="117" spans="1:31" s="158" customFormat="1">
      <c r="A117" s="355"/>
      <c r="B117" s="361"/>
      <c r="C117" s="376"/>
      <c r="D117" s="176">
        <v>18</v>
      </c>
      <c r="E117" s="177" t="s">
        <v>402</v>
      </c>
      <c r="F117" s="176" t="s">
        <v>401</v>
      </c>
      <c r="G117" s="176">
        <v>8</v>
      </c>
      <c r="H117" s="176"/>
      <c r="I117" s="176"/>
      <c r="J117" s="178"/>
      <c r="K117" s="179"/>
      <c r="L117" s="180"/>
      <c r="M117" s="181" t="s">
        <v>304</v>
      </c>
      <c r="N117" s="180"/>
      <c r="O117" s="182"/>
      <c r="P117" s="179"/>
      <c r="Q117" s="180"/>
      <c r="R117" s="181" t="s">
        <v>304</v>
      </c>
      <c r="S117" s="180"/>
      <c r="T117" s="182"/>
      <c r="U117" s="179"/>
      <c r="V117" s="180"/>
      <c r="W117" s="181" t="s">
        <v>304</v>
      </c>
      <c r="X117" s="180"/>
      <c r="Y117" s="182"/>
      <c r="Z117" s="179"/>
      <c r="AA117" s="180"/>
      <c r="AB117" s="181" t="s">
        <v>304</v>
      </c>
      <c r="AC117" s="180"/>
      <c r="AD117" s="182"/>
      <c r="AE117" s="224" t="s">
        <v>421</v>
      </c>
    </row>
    <row r="118" spans="1:31" s="158" customFormat="1">
      <c r="A118" s="355"/>
      <c r="B118" s="361"/>
      <c r="C118" s="376"/>
      <c r="D118" s="176">
        <v>19</v>
      </c>
      <c r="E118" s="177" t="s">
        <v>422</v>
      </c>
      <c r="F118" s="176" t="s">
        <v>401</v>
      </c>
      <c r="G118" s="176">
        <v>6</v>
      </c>
      <c r="H118" s="176"/>
      <c r="I118" s="176"/>
      <c r="J118" s="178"/>
      <c r="K118" s="179"/>
      <c r="L118" s="180"/>
      <c r="M118" s="181" t="s">
        <v>304</v>
      </c>
      <c r="N118" s="180"/>
      <c r="O118" s="182"/>
      <c r="P118" s="179"/>
      <c r="Q118" s="180"/>
      <c r="R118" s="181" t="s">
        <v>304</v>
      </c>
      <c r="S118" s="180"/>
      <c r="T118" s="182"/>
      <c r="U118" s="179"/>
      <c r="V118" s="180"/>
      <c r="W118" s="181" t="s">
        <v>304</v>
      </c>
      <c r="X118" s="180"/>
      <c r="Y118" s="182"/>
      <c r="Z118" s="179"/>
      <c r="AA118" s="180"/>
      <c r="AB118" s="181" t="s">
        <v>304</v>
      </c>
      <c r="AC118" s="180"/>
      <c r="AD118" s="182"/>
      <c r="AE118" s="224"/>
    </row>
    <row r="119" spans="1:31" s="158" customFormat="1">
      <c r="A119" s="355"/>
      <c r="B119" s="361"/>
      <c r="C119" s="376"/>
      <c r="D119" s="176">
        <v>20</v>
      </c>
      <c r="E119" s="177" t="s">
        <v>423</v>
      </c>
      <c r="F119" s="176" t="s">
        <v>401</v>
      </c>
      <c r="G119" s="176">
        <v>9</v>
      </c>
      <c r="H119" s="176"/>
      <c r="I119" s="176"/>
      <c r="J119" s="178"/>
      <c r="K119" s="179"/>
      <c r="L119" s="180"/>
      <c r="M119" s="180"/>
      <c r="N119" s="180"/>
      <c r="O119" s="225" t="s">
        <v>304</v>
      </c>
      <c r="P119" s="179"/>
      <c r="Q119" s="180"/>
      <c r="R119" s="180"/>
      <c r="S119" s="180"/>
      <c r="T119" s="181" t="s">
        <v>304</v>
      </c>
      <c r="U119" s="179"/>
      <c r="V119" s="180"/>
      <c r="W119" s="180"/>
      <c r="X119" s="180"/>
      <c r="Y119" s="181" t="s">
        <v>304</v>
      </c>
      <c r="Z119" s="179"/>
      <c r="AA119" s="180"/>
      <c r="AB119" s="180"/>
      <c r="AC119" s="180"/>
      <c r="AD119" s="181" t="s">
        <v>304</v>
      </c>
      <c r="AE119" s="224"/>
    </row>
    <row r="120" spans="1:31" s="158" customFormat="1">
      <c r="A120" s="355"/>
      <c r="B120" s="361"/>
      <c r="C120" s="376"/>
      <c r="D120" s="176">
        <v>21</v>
      </c>
      <c r="E120" s="177" t="s">
        <v>424</v>
      </c>
      <c r="F120" s="176" t="s">
        <v>401</v>
      </c>
      <c r="G120" s="176">
        <v>2</v>
      </c>
      <c r="H120" s="176"/>
      <c r="I120" s="176"/>
      <c r="J120" s="178"/>
      <c r="K120" s="179"/>
      <c r="L120" s="180"/>
      <c r="M120" s="181" t="s">
        <v>304</v>
      </c>
      <c r="N120" s="180"/>
      <c r="O120" s="182"/>
      <c r="P120" s="179"/>
      <c r="Q120" s="180"/>
      <c r="R120" s="180"/>
      <c r="S120" s="180"/>
      <c r="T120" s="181" t="s">
        <v>304</v>
      </c>
      <c r="U120" s="179"/>
      <c r="V120" s="180"/>
      <c r="W120" s="180"/>
      <c r="X120" s="180"/>
      <c r="Y120" s="181" t="s">
        <v>304</v>
      </c>
      <c r="Z120" s="179"/>
      <c r="AA120" s="180"/>
      <c r="AB120" s="181" t="s">
        <v>304</v>
      </c>
      <c r="AC120" s="180"/>
      <c r="AD120" s="182"/>
      <c r="AE120" s="224"/>
    </row>
    <row r="121" spans="1:31" s="158" customFormat="1">
      <c r="A121" s="355"/>
      <c r="B121" s="361"/>
      <c r="C121" s="376"/>
      <c r="D121" s="176">
        <v>22</v>
      </c>
      <c r="E121" s="177" t="s">
        <v>425</v>
      </c>
      <c r="F121" s="176" t="s">
        <v>401</v>
      </c>
      <c r="G121" s="176">
        <v>5</v>
      </c>
      <c r="H121" s="176"/>
      <c r="I121" s="176"/>
      <c r="J121" s="178"/>
      <c r="K121" s="179"/>
      <c r="L121" s="180"/>
      <c r="M121" s="181" t="s">
        <v>304</v>
      </c>
      <c r="N121" s="180"/>
      <c r="O121" s="182"/>
      <c r="P121" s="179"/>
      <c r="Q121" s="180"/>
      <c r="R121" s="180"/>
      <c r="S121" s="180"/>
      <c r="T121" s="181" t="s">
        <v>304</v>
      </c>
      <c r="U121" s="179"/>
      <c r="V121" s="180"/>
      <c r="W121" s="180"/>
      <c r="X121" s="180"/>
      <c r="Y121" s="181" t="s">
        <v>304</v>
      </c>
      <c r="Z121" s="179"/>
      <c r="AA121" s="180"/>
      <c r="AB121" s="181" t="s">
        <v>304</v>
      </c>
      <c r="AC121" s="180"/>
      <c r="AD121" s="182"/>
      <c r="AE121" s="224"/>
    </row>
    <row r="122" spans="1:31" s="158" customFormat="1">
      <c r="A122" s="355"/>
      <c r="B122" s="361"/>
      <c r="C122" s="376"/>
      <c r="D122" s="176">
        <v>23</v>
      </c>
      <c r="E122" s="177" t="s">
        <v>426</v>
      </c>
      <c r="F122" s="176" t="s">
        <v>401</v>
      </c>
      <c r="G122" s="176">
        <v>6</v>
      </c>
      <c r="H122" s="176"/>
      <c r="I122" s="176"/>
      <c r="J122" s="178"/>
      <c r="K122" s="179"/>
      <c r="L122" s="180"/>
      <c r="M122" s="180"/>
      <c r="N122" s="180"/>
      <c r="O122" s="181" t="s">
        <v>304</v>
      </c>
      <c r="P122" s="179"/>
      <c r="Q122" s="180"/>
      <c r="R122" s="180"/>
      <c r="S122" s="180"/>
      <c r="T122" s="181" t="s">
        <v>304</v>
      </c>
      <c r="U122" s="179"/>
      <c r="V122" s="180"/>
      <c r="W122" s="180"/>
      <c r="X122" s="180"/>
      <c r="Y122" s="181" t="s">
        <v>304</v>
      </c>
      <c r="Z122" s="179"/>
      <c r="AA122" s="180"/>
      <c r="AB122" s="180"/>
      <c r="AC122" s="180"/>
      <c r="AD122" s="181" t="s">
        <v>304</v>
      </c>
      <c r="AE122" s="224"/>
    </row>
    <row r="123" spans="1:31" s="158" customFormat="1">
      <c r="A123" s="355"/>
      <c r="B123" s="361"/>
      <c r="C123" s="376"/>
      <c r="D123" s="176">
        <v>24</v>
      </c>
      <c r="E123" s="177" t="s">
        <v>427</v>
      </c>
      <c r="F123" s="176" t="s">
        <v>401</v>
      </c>
      <c r="G123" s="176">
        <v>2</v>
      </c>
      <c r="H123" s="176"/>
      <c r="I123" s="176"/>
      <c r="J123" s="178"/>
      <c r="K123" s="179"/>
      <c r="L123" s="180"/>
      <c r="M123" s="181" t="s">
        <v>304</v>
      </c>
      <c r="N123" s="180"/>
      <c r="O123" s="182"/>
      <c r="P123" s="179"/>
      <c r="Q123" s="180"/>
      <c r="R123" s="181" t="s">
        <v>304</v>
      </c>
      <c r="S123" s="180"/>
      <c r="T123" s="182"/>
      <c r="U123" s="179"/>
      <c r="V123" s="180"/>
      <c r="W123" s="181" t="s">
        <v>304</v>
      </c>
      <c r="X123" s="180"/>
      <c r="Y123" s="182"/>
      <c r="Z123" s="179"/>
      <c r="AA123" s="180"/>
      <c r="AB123" s="181" t="s">
        <v>304</v>
      </c>
      <c r="AC123" s="180"/>
      <c r="AD123" s="182"/>
      <c r="AE123" s="224" t="s">
        <v>421</v>
      </c>
    </row>
    <row r="124" spans="1:31" s="158" customFormat="1" ht="14.4" thickBot="1">
      <c r="A124" s="355"/>
      <c r="B124" s="361"/>
      <c r="C124" s="376"/>
      <c r="D124" s="176">
        <v>25</v>
      </c>
      <c r="E124" s="177" t="s">
        <v>428</v>
      </c>
      <c r="F124" s="176" t="s">
        <v>401</v>
      </c>
      <c r="G124" s="176">
        <v>5</v>
      </c>
      <c r="H124" s="176"/>
      <c r="I124" s="176"/>
      <c r="J124" s="178"/>
      <c r="K124" s="226"/>
      <c r="L124" s="227"/>
      <c r="M124" s="181" t="s">
        <v>304</v>
      </c>
      <c r="N124" s="227"/>
      <c r="O124" s="228"/>
      <c r="P124" s="226"/>
      <c r="Q124" s="227"/>
      <c r="R124" s="181" t="s">
        <v>304</v>
      </c>
      <c r="S124" s="227"/>
      <c r="T124" s="228"/>
      <c r="U124" s="226"/>
      <c r="V124" s="227"/>
      <c r="W124" s="181" t="s">
        <v>304</v>
      </c>
      <c r="X124" s="227"/>
      <c r="Y124" s="228"/>
      <c r="Z124" s="226"/>
      <c r="AA124" s="227"/>
      <c r="AB124" s="181" t="s">
        <v>304</v>
      </c>
      <c r="AC124" s="227"/>
      <c r="AD124" s="228"/>
      <c r="AE124" s="224"/>
    </row>
    <row r="125" spans="1:31">
      <c r="A125" s="362">
        <v>2</v>
      </c>
      <c r="B125" s="363" t="s">
        <v>273</v>
      </c>
      <c r="C125" s="229" t="s">
        <v>429</v>
      </c>
      <c r="D125" s="230">
        <v>1</v>
      </c>
      <c r="E125" s="231" t="s">
        <v>430</v>
      </c>
      <c r="F125" s="230" t="s">
        <v>273</v>
      </c>
      <c r="G125" s="230">
        <v>10</v>
      </c>
      <c r="H125" s="231"/>
      <c r="I125" s="231"/>
      <c r="J125" s="232"/>
      <c r="K125" s="233" t="s">
        <v>304</v>
      </c>
      <c r="L125" s="207"/>
      <c r="M125" s="207"/>
      <c r="N125" s="207"/>
      <c r="O125" s="208"/>
      <c r="P125" s="233" t="s">
        <v>304</v>
      </c>
      <c r="Q125" s="207"/>
      <c r="R125" s="207"/>
      <c r="S125" s="207"/>
      <c r="T125" s="208"/>
      <c r="U125" s="233" t="s">
        <v>304</v>
      </c>
      <c r="V125" s="207"/>
      <c r="W125" s="207"/>
      <c r="X125" s="207"/>
      <c r="Y125" s="208"/>
      <c r="Z125" s="233" t="s">
        <v>304</v>
      </c>
      <c r="AA125" s="207"/>
      <c r="AB125" s="207"/>
      <c r="AC125" s="207"/>
      <c r="AD125" s="208"/>
      <c r="AE125" s="234"/>
    </row>
    <row r="126" spans="1:31">
      <c r="A126" s="355"/>
      <c r="B126" s="361"/>
      <c r="C126" s="192" t="s">
        <v>431</v>
      </c>
      <c r="D126" s="176">
        <v>1</v>
      </c>
      <c r="E126" s="235" t="s">
        <v>432</v>
      </c>
      <c r="F126" s="176" t="s">
        <v>273</v>
      </c>
      <c r="G126" s="176">
        <v>3</v>
      </c>
      <c r="H126" s="235"/>
      <c r="I126" s="235"/>
      <c r="J126" s="178"/>
      <c r="K126" s="179"/>
      <c r="L126" s="181" t="s">
        <v>304</v>
      </c>
      <c r="M126" s="180"/>
      <c r="N126" s="180"/>
      <c r="O126" s="182"/>
      <c r="P126" s="179"/>
      <c r="Q126" s="181" t="s">
        <v>304</v>
      </c>
      <c r="R126" s="180"/>
      <c r="S126" s="180"/>
      <c r="T126" s="182"/>
      <c r="U126" s="179"/>
      <c r="V126" s="181" t="s">
        <v>304</v>
      </c>
      <c r="W126" s="180"/>
      <c r="X126" s="180"/>
      <c r="Y126" s="182"/>
      <c r="Z126" s="179"/>
      <c r="AA126" s="181" t="s">
        <v>304</v>
      </c>
      <c r="AB126" s="180"/>
      <c r="AC126" s="180"/>
      <c r="AD126" s="182"/>
      <c r="AE126" s="236"/>
    </row>
    <row r="127" spans="1:31">
      <c r="A127" s="355"/>
      <c r="B127" s="361"/>
      <c r="C127" s="192" t="s">
        <v>433</v>
      </c>
      <c r="D127" s="176">
        <v>1</v>
      </c>
      <c r="E127" s="235" t="s">
        <v>433</v>
      </c>
      <c r="F127" s="176" t="s">
        <v>273</v>
      </c>
      <c r="G127" s="176">
        <v>7</v>
      </c>
      <c r="H127" s="235"/>
      <c r="I127" s="235"/>
      <c r="J127" s="178"/>
      <c r="K127" s="179"/>
      <c r="L127" s="180"/>
      <c r="M127" s="180"/>
      <c r="N127" s="180"/>
      <c r="O127" s="181" t="s">
        <v>304</v>
      </c>
      <c r="P127" s="179"/>
      <c r="Q127" s="180"/>
      <c r="R127" s="180"/>
      <c r="S127" s="180"/>
      <c r="T127" s="181" t="s">
        <v>304</v>
      </c>
      <c r="U127" s="179"/>
      <c r="V127" s="180"/>
      <c r="W127" s="180"/>
      <c r="X127" s="180"/>
      <c r="Y127" s="181" t="s">
        <v>304</v>
      </c>
      <c r="Z127" s="179"/>
      <c r="AA127" s="180"/>
      <c r="AB127" s="180"/>
      <c r="AC127" s="181" t="s">
        <v>304</v>
      </c>
      <c r="AD127" s="182"/>
      <c r="AE127" s="236"/>
    </row>
    <row r="128" spans="1:31">
      <c r="A128" s="355"/>
      <c r="B128" s="361"/>
      <c r="C128" s="192" t="s">
        <v>434</v>
      </c>
      <c r="D128" s="176"/>
      <c r="E128" s="235" t="s">
        <v>434</v>
      </c>
      <c r="F128" s="176" t="s">
        <v>273</v>
      </c>
      <c r="G128" s="176"/>
      <c r="H128" s="235"/>
      <c r="I128" s="235"/>
      <c r="J128" s="178"/>
      <c r="K128" s="179"/>
      <c r="L128" s="180"/>
      <c r="M128" s="180"/>
      <c r="N128" s="180"/>
      <c r="O128" s="181" t="s">
        <v>304</v>
      </c>
      <c r="P128" s="179"/>
      <c r="Q128" s="180"/>
      <c r="R128" s="180"/>
      <c r="S128" s="180"/>
      <c r="T128" s="181" t="s">
        <v>304</v>
      </c>
      <c r="U128" s="179"/>
      <c r="V128" s="180"/>
      <c r="W128" s="180"/>
      <c r="X128" s="180"/>
      <c r="Y128" s="181" t="s">
        <v>304</v>
      </c>
      <c r="Z128" s="179"/>
      <c r="AA128" s="180"/>
      <c r="AB128" s="180"/>
      <c r="AC128" s="181" t="s">
        <v>304</v>
      </c>
      <c r="AD128" s="182"/>
      <c r="AE128" s="236"/>
    </row>
    <row r="129" spans="1:31">
      <c r="A129" s="355"/>
      <c r="B129" s="361"/>
      <c r="C129" s="237" t="s">
        <v>435</v>
      </c>
      <c r="D129" s="184"/>
      <c r="E129" s="238" t="s">
        <v>435</v>
      </c>
      <c r="F129" s="176" t="s">
        <v>273</v>
      </c>
      <c r="G129" s="184"/>
      <c r="H129" s="238"/>
      <c r="I129" s="238"/>
      <c r="J129" s="186"/>
      <c r="K129" s="179"/>
      <c r="L129" s="180"/>
      <c r="M129" s="180"/>
      <c r="N129" s="181" t="s">
        <v>304</v>
      </c>
      <c r="O129" s="182"/>
      <c r="P129" s="179"/>
      <c r="Q129" s="180"/>
      <c r="R129" s="180"/>
      <c r="S129" s="181" t="s">
        <v>304</v>
      </c>
      <c r="T129" s="182"/>
      <c r="U129" s="179"/>
      <c r="V129" s="180"/>
      <c r="W129" s="180"/>
      <c r="X129" s="181" t="s">
        <v>304</v>
      </c>
      <c r="Y129" s="182"/>
      <c r="Z129" s="179"/>
      <c r="AA129" s="180"/>
      <c r="AB129" s="180"/>
      <c r="AC129" s="181" t="s">
        <v>304</v>
      </c>
      <c r="AD129" s="182"/>
      <c r="AE129" s="239" t="s">
        <v>436</v>
      </c>
    </row>
    <row r="130" spans="1:31" ht="14.4" thickBot="1">
      <c r="A130" s="355"/>
      <c r="B130" s="361"/>
      <c r="C130" s="237" t="s">
        <v>437</v>
      </c>
      <c r="D130" s="184"/>
      <c r="E130" s="238" t="s">
        <v>437</v>
      </c>
      <c r="F130" s="176" t="s">
        <v>273</v>
      </c>
      <c r="G130" s="184"/>
      <c r="H130" s="238"/>
      <c r="I130" s="238"/>
      <c r="J130" s="186"/>
      <c r="K130" s="226"/>
      <c r="L130" s="181" t="s">
        <v>304</v>
      </c>
      <c r="M130" s="227"/>
      <c r="N130" s="227"/>
      <c r="O130" s="228"/>
      <c r="P130" s="226"/>
      <c r="Q130" s="181" t="s">
        <v>304</v>
      </c>
      <c r="R130" s="227"/>
      <c r="S130" s="227"/>
      <c r="T130" s="228"/>
      <c r="U130" s="226"/>
      <c r="V130" s="181" t="s">
        <v>304</v>
      </c>
      <c r="W130" s="227"/>
      <c r="X130" s="227"/>
      <c r="Y130" s="228"/>
      <c r="Z130" s="226"/>
      <c r="AA130" s="181" t="s">
        <v>304</v>
      </c>
      <c r="AB130" s="227"/>
      <c r="AC130" s="227"/>
      <c r="AD130" s="228"/>
      <c r="AE130" s="239"/>
    </row>
    <row r="131" spans="1:31" ht="15" thickTop="1" thickBot="1">
      <c r="A131" s="240">
        <v>5</v>
      </c>
      <c r="B131" s="241" t="s">
        <v>272</v>
      </c>
      <c r="C131" s="241" t="s">
        <v>400</v>
      </c>
      <c r="D131" s="241">
        <v>1</v>
      </c>
      <c r="E131" s="242" t="s">
        <v>400</v>
      </c>
      <c r="F131" s="241" t="s">
        <v>236</v>
      </c>
      <c r="G131" s="241">
        <v>3</v>
      </c>
      <c r="H131" s="242"/>
      <c r="I131" s="242"/>
      <c r="J131" s="241"/>
      <c r="K131" s="243"/>
      <c r="L131" s="243"/>
      <c r="M131" s="243"/>
      <c r="N131" s="244" t="s">
        <v>304</v>
      </c>
      <c r="O131" s="243"/>
      <c r="P131" s="243"/>
      <c r="Q131" s="243"/>
      <c r="R131" s="243"/>
      <c r="S131" s="243"/>
      <c r="T131" s="244" t="s">
        <v>304</v>
      </c>
      <c r="U131" s="243"/>
      <c r="V131" s="243"/>
      <c r="W131" s="243"/>
      <c r="X131" s="243"/>
      <c r="Y131" s="244" t="s">
        <v>304</v>
      </c>
      <c r="Z131" s="243"/>
      <c r="AA131" s="243"/>
      <c r="AB131" s="243"/>
      <c r="AC131" s="244" t="s">
        <v>304</v>
      </c>
      <c r="AD131" s="243"/>
      <c r="AE131" s="245"/>
    </row>
    <row r="132" spans="1:31" s="257" customFormat="1" ht="19.2" customHeight="1" thickTop="1" thickBot="1">
      <c r="A132" s="246">
        <v>10</v>
      </c>
      <c r="B132" s="247" t="s">
        <v>438</v>
      </c>
      <c r="C132" s="248" t="s">
        <v>439</v>
      </c>
      <c r="D132" s="248"/>
      <c r="E132" s="248" t="s">
        <v>439</v>
      </c>
      <c r="F132" s="247" t="s">
        <v>438</v>
      </c>
      <c r="G132" s="249"/>
      <c r="H132" s="250"/>
      <c r="I132" s="251"/>
      <c r="J132" s="252"/>
      <c r="K132" s="253"/>
      <c r="L132" s="181" t="s">
        <v>304</v>
      </c>
      <c r="M132" s="254"/>
      <c r="N132" s="254"/>
      <c r="O132" s="255"/>
      <c r="P132" s="253"/>
      <c r="Q132" s="181" t="s">
        <v>304</v>
      </c>
      <c r="R132" s="254"/>
      <c r="S132" s="254"/>
      <c r="T132" s="255"/>
      <c r="U132" s="253"/>
      <c r="V132" s="181" t="s">
        <v>304</v>
      </c>
      <c r="W132" s="254"/>
      <c r="X132" s="254"/>
      <c r="Y132" s="255"/>
      <c r="Z132" s="181" t="s">
        <v>304</v>
      </c>
      <c r="AA132" s="254"/>
      <c r="AB132" s="254"/>
      <c r="AC132" s="254"/>
      <c r="AD132" s="255"/>
      <c r="AE132" s="256" t="s">
        <v>436</v>
      </c>
    </row>
    <row r="133" spans="1:31" s="210" customFormat="1">
      <c r="A133" s="366">
        <v>12</v>
      </c>
      <c r="B133" s="369" t="s">
        <v>440</v>
      </c>
      <c r="C133" s="372" t="s">
        <v>441</v>
      </c>
      <c r="D133" s="203">
        <v>1</v>
      </c>
      <c r="E133" s="204" t="s">
        <v>442</v>
      </c>
      <c r="F133" s="203" t="s">
        <v>443</v>
      </c>
      <c r="G133" s="203">
        <v>4</v>
      </c>
      <c r="H133" s="204"/>
      <c r="I133" s="204"/>
      <c r="J133" s="205"/>
      <c r="K133" s="206"/>
      <c r="L133" s="207"/>
      <c r="M133" s="181" t="s">
        <v>304</v>
      </c>
      <c r="N133" s="207"/>
      <c r="O133" s="208"/>
      <c r="P133" s="206"/>
      <c r="Q133" s="207"/>
      <c r="R133" s="181" t="s">
        <v>304</v>
      </c>
      <c r="S133" s="207"/>
      <c r="T133" s="208"/>
      <c r="U133" s="206"/>
      <c r="V133" s="207"/>
      <c r="W133" s="181" t="s">
        <v>304</v>
      </c>
      <c r="X133" s="207"/>
      <c r="Y133" s="208"/>
      <c r="Z133" s="206"/>
      <c r="AA133" s="207"/>
      <c r="AB133" s="181" t="s">
        <v>304</v>
      </c>
      <c r="AC133" s="207"/>
      <c r="AD133" s="208"/>
      <c r="AE133" s="258"/>
    </row>
    <row r="134" spans="1:31" s="210" customFormat="1">
      <c r="A134" s="367"/>
      <c r="B134" s="370"/>
      <c r="C134" s="373"/>
      <c r="D134" s="211">
        <v>2</v>
      </c>
      <c r="E134" s="212" t="s">
        <v>444</v>
      </c>
      <c r="F134" s="211" t="s">
        <v>443</v>
      </c>
      <c r="G134" s="211">
        <v>2</v>
      </c>
      <c r="H134" s="212"/>
      <c r="I134" s="212"/>
      <c r="J134" s="213"/>
      <c r="K134" s="179"/>
      <c r="L134" s="180"/>
      <c r="M134" s="180"/>
      <c r="N134" s="180"/>
      <c r="O134" s="181" t="s">
        <v>304</v>
      </c>
      <c r="P134" s="179"/>
      <c r="Q134" s="180"/>
      <c r="R134" s="180"/>
      <c r="S134" s="180"/>
      <c r="T134" s="182"/>
      <c r="U134" s="179"/>
      <c r="V134" s="180"/>
      <c r="W134" s="180"/>
      <c r="X134" s="180"/>
      <c r="Y134" s="182"/>
      <c r="Z134" s="179"/>
      <c r="AA134" s="180"/>
      <c r="AB134" s="180"/>
      <c r="AC134" s="180"/>
      <c r="AD134" s="181" t="s">
        <v>304</v>
      </c>
      <c r="AE134" s="259"/>
    </row>
    <row r="135" spans="1:31" s="210" customFormat="1">
      <c r="A135" s="367"/>
      <c r="B135" s="370"/>
      <c r="C135" s="373"/>
      <c r="D135" s="211">
        <v>3</v>
      </c>
      <c r="E135" s="212" t="s">
        <v>445</v>
      </c>
      <c r="F135" s="211" t="s">
        <v>443</v>
      </c>
      <c r="G135" s="211">
        <v>4</v>
      </c>
      <c r="H135" s="212"/>
      <c r="I135" s="212"/>
      <c r="J135" s="213"/>
      <c r="K135" s="179"/>
      <c r="L135" s="180"/>
      <c r="M135" s="180"/>
      <c r="N135" s="181" t="s">
        <v>304</v>
      </c>
      <c r="O135" s="182"/>
      <c r="P135" s="179"/>
      <c r="Q135" s="180"/>
      <c r="R135" s="180"/>
      <c r="S135" s="180"/>
      <c r="T135" s="182"/>
      <c r="U135" s="179"/>
      <c r="V135" s="180"/>
      <c r="W135" s="180"/>
      <c r="X135" s="180"/>
      <c r="Y135" s="182"/>
      <c r="Z135" s="179"/>
      <c r="AA135" s="180"/>
      <c r="AB135" s="180"/>
      <c r="AC135" s="181" t="s">
        <v>304</v>
      </c>
      <c r="AD135" s="182"/>
      <c r="AE135" s="259"/>
    </row>
    <row r="136" spans="1:31" s="210" customFormat="1">
      <c r="A136" s="367"/>
      <c r="B136" s="370"/>
      <c r="C136" s="373"/>
      <c r="D136" s="211">
        <v>4</v>
      </c>
      <c r="E136" s="212" t="s">
        <v>446</v>
      </c>
      <c r="F136" s="211" t="s">
        <v>443</v>
      </c>
      <c r="G136" s="211">
        <v>2</v>
      </c>
      <c r="H136" s="212"/>
      <c r="I136" s="212"/>
      <c r="J136" s="213"/>
      <c r="K136" s="179"/>
      <c r="L136" s="180"/>
      <c r="M136" s="180"/>
      <c r="N136" s="180"/>
      <c r="O136" s="181" t="s">
        <v>304</v>
      </c>
      <c r="P136" s="179"/>
      <c r="Q136" s="180"/>
      <c r="R136" s="180"/>
      <c r="S136" s="180"/>
      <c r="T136" s="182"/>
      <c r="U136" s="179"/>
      <c r="V136" s="180"/>
      <c r="W136" s="180"/>
      <c r="X136" s="180"/>
      <c r="Y136" s="182"/>
      <c r="Z136" s="179"/>
      <c r="AA136" s="180"/>
      <c r="AB136" s="180"/>
      <c r="AC136" s="180"/>
      <c r="AD136" s="181" t="s">
        <v>304</v>
      </c>
      <c r="AE136" s="259"/>
    </row>
    <row r="137" spans="1:31" s="210" customFormat="1">
      <c r="A137" s="367"/>
      <c r="B137" s="370"/>
      <c r="C137" s="373"/>
      <c r="D137" s="211">
        <v>5</v>
      </c>
      <c r="E137" s="212" t="s">
        <v>447</v>
      </c>
      <c r="F137" s="211" t="s">
        <v>443</v>
      </c>
      <c r="G137" s="211">
        <v>5</v>
      </c>
      <c r="H137" s="212"/>
      <c r="I137" s="212"/>
      <c r="J137" s="213"/>
      <c r="K137" s="179"/>
      <c r="L137" s="180"/>
      <c r="M137" s="180"/>
      <c r="N137" s="180"/>
      <c r="O137" s="181" t="s">
        <v>304</v>
      </c>
      <c r="P137" s="179"/>
      <c r="Q137" s="180"/>
      <c r="R137" s="180"/>
      <c r="S137" s="180"/>
      <c r="T137" s="182"/>
      <c r="U137" s="179"/>
      <c r="V137" s="180"/>
      <c r="W137" s="180"/>
      <c r="X137" s="180"/>
      <c r="Y137" s="182"/>
      <c r="Z137" s="179"/>
      <c r="AA137" s="180"/>
      <c r="AB137" s="180"/>
      <c r="AC137" s="180"/>
      <c r="AD137" s="181" t="s">
        <v>304</v>
      </c>
      <c r="AE137" s="259"/>
    </row>
    <row r="138" spans="1:31" s="210" customFormat="1">
      <c r="A138" s="367"/>
      <c r="B138" s="370"/>
      <c r="C138" s="373"/>
      <c r="D138" s="211">
        <v>6</v>
      </c>
      <c r="E138" s="212" t="s">
        <v>448</v>
      </c>
      <c r="F138" s="211" t="s">
        <v>443</v>
      </c>
      <c r="G138" s="211">
        <v>2</v>
      </c>
      <c r="H138" s="212"/>
      <c r="I138" s="212"/>
      <c r="J138" s="213"/>
      <c r="K138" s="179"/>
      <c r="L138" s="180"/>
      <c r="M138" s="181" t="s">
        <v>304</v>
      </c>
      <c r="N138" s="180"/>
      <c r="O138" s="182"/>
      <c r="P138" s="179"/>
      <c r="Q138" s="180"/>
      <c r="R138" s="180"/>
      <c r="S138" s="180"/>
      <c r="T138" s="182"/>
      <c r="U138" s="179"/>
      <c r="V138" s="180"/>
      <c r="W138" s="180"/>
      <c r="X138" s="180"/>
      <c r="Y138" s="182"/>
      <c r="Z138" s="179"/>
      <c r="AA138" s="180"/>
      <c r="AB138" s="181" t="s">
        <v>304</v>
      </c>
      <c r="AC138" s="180"/>
      <c r="AD138" s="182"/>
      <c r="AE138" s="259"/>
    </row>
    <row r="139" spans="1:31" s="210" customFormat="1">
      <c r="A139" s="367"/>
      <c r="B139" s="370"/>
      <c r="C139" s="373"/>
      <c r="D139" s="211">
        <v>7</v>
      </c>
      <c r="E139" s="212" t="s">
        <v>449</v>
      </c>
      <c r="F139" s="211" t="s">
        <v>443</v>
      </c>
      <c r="G139" s="211">
        <v>5</v>
      </c>
      <c r="H139" s="212"/>
      <c r="I139" s="212"/>
      <c r="J139" s="213"/>
      <c r="K139" s="179"/>
      <c r="L139" s="180"/>
      <c r="M139" s="180"/>
      <c r="N139" s="181" t="s">
        <v>304</v>
      </c>
      <c r="O139" s="182"/>
      <c r="P139" s="179"/>
      <c r="Q139" s="180"/>
      <c r="R139" s="180"/>
      <c r="S139" s="180"/>
      <c r="T139" s="182"/>
      <c r="U139" s="179"/>
      <c r="V139" s="180"/>
      <c r="W139" s="180"/>
      <c r="X139" s="180"/>
      <c r="Y139" s="182"/>
      <c r="Z139" s="179"/>
      <c r="AA139" s="180"/>
      <c r="AB139" s="180"/>
      <c r="AC139" s="181" t="s">
        <v>304</v>
      </c>
      <c r="AD139" s="182"/>
      <c r="AE139" s="259"/>
    </row>
    <row r="140" spans="1:31" s="210" customFormat="1">
      <c r="A140" s="367"/>
      <c r="B140" s="370"/>
      <c r="C140" s="373"/>
      <c r="D140" s="211">
        <v>8</v>
      </c>
      <c r="E140" s="212" t="s">
        <v>450</v>
      </c>
      <c r="F140" s="211" t="s">
        <v>443</v>
      </c>
      <c r="G140" s="211">
        <v>3</v>
      </c>
      <c r="H140" s="212"/>
      <c r="I140" s="212"/>
      <c r="J140" s="213"/>
      <c r="K140" s="179"/>
      <c r="L140" s="180"/>
      <c r="M140" s="180"/>
      <c r="N140" s="181" t="s">
        <v>304</v>
      </c>
      <c r="O140" s="182"/>
      <c r="P140" s="179"/>
      <c r="Q140" s="180"/>
      <c r="R140" s="180"/>
      <c r="S140" s="180"/>
      <c r="T140" s="182"/>
      <c r="U140" s="179"/>
      <c r="V140" s="180"/>
      <c r="W140" s="180"/>
      <c r="X140" s="180"/>
      <c r="Y140" s="182"/>
      <c r="Z140" s="179"/>
      <c r="AA140" s="180"/>
      <c r="AB140" s="180"/>
      <c r="AC140" s="181" t="s">
        <v>304</v>
      </c>
      <c r="AD140" s="182"/>
      <c r="AE140" s="259"/>
    </row>
    <row r="141" spans="1:31" s="210" customFormat="1">
      <c r="A141" s="367"/>
      <c r="B141" s="370"/>
      <c r="C141" s="373"/>
      <c r="D141" s="211">
        <v>9</v>
      </c>
      <c r="E141" s="212" t="s">
        <v>451</v>
      </c>
      <c r="F141" s="211" t="s">
        <v>443</v>
      </c>
      <c r="G141" s="211">
        <v>4</v>
      </c>
      <c r="H141" s="212"/>
      <c r="I141" s="212"/>
      <c r="J141" s="213"/>
      <c r="K141" s="179"/>
      <c r="L141" s="180"/>
      <c r="M141" s="181" t="s">
        <v>304</v>
      </c>
      <c r="N141" s="180"/>
      <c r="O141" s="182"/>
      <c r="P141" s="179"/>
      <c r="Q141" s="180"/>
      <c r="R141" s="180"/>
      <c r="S141" s="180"/>
      <c r="T141" s="182"/>
      <c r="U141" s="179"/>
      <c r="V141" s="180"/>
      <c r="W141" s="180"/>
      <c r="X141" s="180"/>
      <c r="Y141" s="182"/>
      <c r="Z141" s="179"/>
      <c r="AA141" s="181" t="s">
        <v>304</v>
      </c>
      <c r="AB141" s="180"/>
      <c r="AC141" s="180"/>
      <c r="AD141" s="182"/>
      <c r="AE141" s="259"/>
    </row>
    <row r="142" spans="1:31" s="210" customFormat="1">
      <c r="A142" s="367"/>
      <c r="B142" s="370"/>
      <c r="C142" s="373"/>
      <c r="D142" s="211">
        <v>10</v>
      </c>
      <c r="E142" s="212" t="s">
        <v>452</v>
      </c>
      <c r="F142" s="211" t="s">
        <v>443</v>
      </c>
      <c r="G142" s="211">
        <v>6</v>
      </c>
      <c r="H142" s="212"/>
      <c r="I142" s="212"/>
      <c r="J142" s="213"/>
      <c r="K142" s="179"/>
      <c r="L142" s="181" t="s">
        <v>304</v>
      </c>
      <c r="M142" s="180"/>
      <c r="N142" s="180"/>
      <c r="O142" s="182"/>
      <c r="P142" s="179"/>
      <c r="Q142" s="180"/>
      <c r="R142" s="180"/>
      <c r="S142" s="180"/>
      <c r="T142" s="182"/>
      <c r="U142" s="179"/>
      <c r="V142" s="180"/>
      <c r="W142" s="180"/>
      <c r="X142" s="180"/>
      <c r="Y142" s="182"/>
      <c r="Z142" s="181" t="s">
        <v>304</v>
      </c>
      <c r="AA142" s="180"/>
      <c r="AB142" s="180"/>
      <c r="AC142" s="180"/>
      <c r="AD142" s="182"/>
      <c r="AE142" s="259"/>
    </row>
    <row r="143" spans="1:31" s="210" customFormat="1">
      <c r="A143" s="367"/>
      <c r="B143" s="370"/>
      <c r="C143" s="373"/>
      <c r="D143" s="211">
        <v>11</v>
      </c>
      <c r="E143" s="212" t="s">
        <v>453</v>
      </c>
      <c r="F143" s="211" t="s">
        <v>443</v>
      </c>
      <c r="G143" s="211">
        <v>6</v>
      </c>
      <c r="H143" s="212"/>
      <c r="I143" s="212"/>
      <c r="J143" s="213"/>
      <c r="K143" s="179"/>
      <c r="L143" s="180"/>
      <c r="M143" s="181" t="s">
        <v>304</v>
      </c>
      <c r="N143" s="180"/>
      <c r="O143" s="182"/>
      <c r="P143" s="179"/>
      <c r="Q143" s="180"/>
      <c r="R143" s="180"/>
      <c r="S143" s="180"/>
      <c r="T143" s="182"/>
      <c r="U143" s="179"/>
      <c r="V143" s="180"/>
      <c r="W143" s="180"/>
      <c r="X143" s="180"/>
      <c r="Y143" s="182"/>
      <c r="Z143" s="181" t="s">
        <v>304</v>
      </c>
      <c r="AA143" s="180"/>
      <c r="AB143" s="180"/>
      <c r="AC143" s="180"/>
      <c r="AD143" s="182"/>
      <c r="AE143" s="259"/>
    </row>
    <row r="144" spans="1:31" s="210" customFormat="1">
      <c r="A144" s="367"/>
      <c r="B144" s="370"/>
      <c r="C144" s="373"/>
      <c r="D144" s="211">
        <v>12</v>
      </c>
      <c r="E144" s="212" t="s">
        <v>454</v>
      </c>
      <c r="F144" s="211" t="s">
        <v>443</v>
      </c>
      <c r="G144" s="211">
        <v>3</v>
      </c>
      <c r="H144" s="212"/>
      <c r="I144" s="212"/>
      <c r="J144" s="213"/>
      <c r="K144" s="179"/>
      <c r="L144" s="180"/>
      <c r="M144" s="180"/>
      <c r="N144" s="181" t="s">
        <v>304</v>
      </c>
      <c r="O144" s="182"/>
      <c r="P144" s="179"/>
      <c r="Q144" s="180"/>
      <c r="R144" s="180"/>
      <c r="S144" s="180"/>
      <c r="T144" s="182"/>
      <c r="U144" s="179"/>
      <c r="V144" s="180"/>
      <c r="W144" s="180"/>
      <c r="X144" s="180"/>
      <c r="Y144" s="182"/>
      <c r="Z144" s="179"/>
      <c r="AA144" s="180"/>
      <c r="AB144" s="181" t="s">
        <v>304</v>
      </c>
      <c r="AC144" s="180"/>
      <c r="AD144" s="182"/>
      <c r="AE144" s="259"/>
    </row>
    <row r="145" spans="1:31" s="210" customFormat="1">
      <c r="A145" s="367"/>
      <c r="B145" s="370"/>
      <c r="C145" s="373" t="s">
        <v>455</v>
      </c>
      <c r="D145" s="211">
        <v>1</v>
      </c>
      <c r="E145" s="212" t="s">
        <v>456</v>
      </c>
      <c r="F145" s="211" t="s">
        <v>443</v>
      </c>
      <c r="G145" s="211">
        <v>4</v>
      </c>
      <c r="H145" s="212"/>
      <c r="I145" s="212"/>
      <c r="J145" s="213"/>
      <c r="K145" s="179"/>
      <c r="L145" s="180"/>
      <c r="M145" s="180"/>
      <c r="N145" s="181" t="s">
        <v>304</v>
      </c>
      <c r="O145" s="182"/>
      <c r="P145" s="179"/>
      <c r="Q145" s="180"/>
      <c r="R145" s="180"/>
      <c r="S145" s="180"/>
      <c r="T145" s="182"/>
      <c r="U145" s="179"/>
      <c r="V145" s="180"/>
      <c r="W145" s="180"/>
      <c r="X145" s="180"/>
      <c r="Y145" s="182"/>
      <c r="Z145" s="179"/>
      <c r="AA145" s="180"/>
      <c r="AB145" s="181" t="s">
        <v>304</v>
      </c>
      <c r="AC145" s="180"/>
      <c r="AD145" s="182"/>
      <c r="AE145" s="259"/>
    </row>
    <row r="146" spans="1:31" s="210" customFormat="1" ht="14.4" thickBot="1">
      <c r="A146" s="368"/>
      <c r="B146" s="371"/>
      <c r="C146" s="374"/>
      <c r="D146" s="216">
        <v>2</v>
      </c>
      <c r="E146" s="217" t="s">
        <v>454</v>
      </c>
      <c r="F146" s="216" t="s">
        <v>443</v>
      </c>
      <c r="G146" s="216">
        <v>3</v>
      </c>
      <c r="H146" s="217"/>
      <c r="I146" s="217"/>
      <c r="J146" s="218"/>
      <c r="K146" s="219"/>
      <c r="L146" s="220"/>
      <c r="M146" s="220"/>
      <c r="N146" s="181" t="s">
        <v>304</v>
      </c>
      <c r="O146" s="221"/>
      <c r="P146" s="219"/>
      <c r="Q146" s="220"/>
      <c r="R146" s="220"/>
      <c r="S146" s="220"/>
      <c r="T146" s="221"/>
      <c r="U146" s="219"/>
      <c r="V146" s="220"/>
      <c r="W146" s="220"/>
      <c r="X146" s="220"/>
      <c r="Y146" s="221"/>
      <c r="Z146" s="219"/>
      <c r="AA146" s="220"/>
      <c r="AB146" s="181" t="s">
        <v>304</v>
      </c>
      <c r="AC146" s="220"/>
      <c r="AD146" s="221"/>
      <c r="AE146" s="260"/>
    </row>
    <row r="147" spans="1:31" s="210" customFormat="1">
      <c r="A147" s="366">
        <v>14</v>
      </c>
      <c r="B147" s="369" t="s">
        <v>270</v>
      </c>
      <c r="C147" s="372" t="s">
        <v>457</v>
      </c>
      <c r="D147" s="203">
        <v>1</v>
      </c>
      <c r="E147" s="204" t="s">
        <v>458</v>
      </c>
      <c r="F147" s="203" t="s">
        <v>459</v>
      </c>
      <c r="G147" s="203">
        <v>3</v>
      </c>
      <c r="H147" s="204"/>
      <c r="I147" s="204"/>
      <c r="J147" s="205"/>
      <c r="K147" s="206"/>
      <c r="L147" s="207"/>
      <c r="M147" s="207"/>
      <c r="N147" s="207"/>
      <c r="O147" s="181" t="s">
        <v>304</v>
      </c>
      <c r="P147" s="206"/>
      <c r="Q147" s="207"/>
      <c r="R147" s="207"/>
      <c r="S147" s="207"/>
      <c r="T147" s="181" t="s">
        <v>304</v>
      </c>
      <c r="U147" s="206"/>
      <c r="V147" s="207"/>
      <c r="W147" s="207"/>
      <c r="X147" s="207"/>
      <c r="Y147" s="181" t="s">
        <v>304</v>
      </c>
      <c r="Z147" s="206"/>
      <c r="AA147" s="207"/>
      <c r="AB147" s="207"/>
      <c r="AC147" s="207"/>
      <c r="AD147" s="181" t="s">
        <v>304</v>
      </c>
      <c r="AE147" s="209"/>
    </row>
    <row r="148" spans="1:31" s="210" customFormat="1">
      <c r="A148" s="367"/>
      <c r="B148" s="370"/>
      <c r="C148" s="373"/>
      <c r="D148" s="211">
        <v>2</v>
      </c>
      <c r="E148" s="212" t="s">
        <v>460</v>
      </c>
      <c r="F148" s="211" t="s">
        <v>399</v>
      </c>
      <c r="G148" s="211">
        <v>2</v>
      </c>
      <c r="H148" s="212"/>
      <c r="I148" s="212"/>
      <c r="J148" s="213"/>
      <c r="K148" s="179"/>
      <c r="L148" s="180"/>
      <c r="M148" s="180"/>
      <c r="N148" s="180"/>
      <c r="O148" s="181" t="s">
        <v>304</v>
      </c>
      <c r="P148" s="179"/>
      <c r="Q148" s="180"/>
      <c r="R148" s="180"/>
      <c r="S148" s="180"/>
      <c r="T148" s="181" t="s">
        <v>304</v>
      </c>
      <c r="U148" s="179"/>
      <c r="V148" s="180"/>
      <c r="W148" s="180"/>
      <c r="X148" s="180"/>
      <c r="Y148" s="181" t="s">
        <v>304</v>
      </c>
      <c r="Z148" s="179"/>
      <c r="AA148" s="180"/>
      <c r="AB148" s="180"/>
      <c r="AC148" s="180"/>
      <c r="AD148" s="181" t="s">
        <v>304</v>
      </c>
      <c r="AE148" s="214"/>
    </row>
    <row r="149" spans="1:31" s="210" customFormat="1">
      <c r="A149" s="367"/>
      <c r="B149" s="370"/>
      <c r="C149" s="373"/>
      <c r="D149" s="211">
        <v>3</v>
      </c>
      <c r="E149" s="212" t="s">
        <v>457</v>
      </c>
      <c r="F149" s="211" t="s">
        <v>270</v>
      </c>
      <c r="G149" s="211">
        <v>6</v>
      </c>
      <c r="H149" s="212"/>
      <c r="I149" s="212"/>
      <c r="J149" s="213"/>
      <c r="K149" s="179"/>
      <c r="L149" s="181" t="s">
        <v>304</v>
      </c>
      <c r="M149" s="180"/>
      <c r="N149" s="180"/>
      <c r="O149" s="182"/>
      <c r="P149" s="179"/>
      <c r="Q149" s="181" t="s">
        <v>304</v>
      </c>
      <c r="R149" s="180"/>
      <c r="S149" s="180"/>
      <c r="T149" s="182"/>
      <c r="U149" s="179"/>
      <c r="V149" s="181" t="s">
        <v>304</v>
      </c>
      <c r="W149" s="180"/>
      <c r="X149" s="180"/>
      <c r="Y149" s="182"/>
      <c r="Z149" s="179"/>
      <c r="AA149" s="181" t="s">
        <v>304</v>
      </c>
      <c r="AB149" s="180"/>
      <c r="AC149" s="180"/>
      <c r="AD149" s="182"/>
      <c r="AE149" s="214"/>
    </row>
    <row r="150" spans="1:31" s="210" customFormat="1">
      <c r="A150" s="367"/>
      <c r="B150" s="370"/>
      <c r="C150" s="373"/>
      <c r="D150" s="211">
        <v>4</v>
      </c>
      <c r="E150" s="212" t="s">
        <v>461</v>
      </c>
      <c r="F150" s="211" t="s">
        <v>270</v>
      </c>
      <c r="G150" s="211">
        <v>3</v>
      </c>
      <c r="H150" s="212"/>
      <c r="I150" s="212"/>
      <c r="J150" s="213"/>
      <c r="K150" s="179"/>
      <c r="L150" s="180"/>
      <c r="M150" s="180"/>
      <c r="N150" s="180"/>
      <c r="O150" s="181" t="s">
        <v>304</v>
      </c>
      <c r="P150" s="179"/>
      <c r="Q150" s="180"/>
      <c r="R150" s="180"/>
      <c r="S150" s="180"/>
      <c r="T150" s="181" t="s">
        <v>304</v>
      </c>
      <c r="U150" s="179"/>
      <c r="V150" s="180"/>
      <c r="W150" s="180"/>
      <c r="X150" s="180"/>
      <c r="Y150" s="181" t="s">
        <v>304</v>
      </c>
      <c r="Z150" s="179"/>
      <c r="AA150" s="180"/>
      <c r="AB150" s="180"/>
      <c r="AC150" s="180"/>
      <c r="AD150" s="181" t="s">
        <v>304</v>
      </c>
      <c r="AE150" s="214"/>
    </row>
    <row r="151" spans="1:31" s="210" customFormat="1" ht="14.4" thickBot="1">
      <c r="A151" s="368"/>
      <c r="B151" s="371"/>
      <c r="C151" s="374"/>
      <c r="D151" s="216">
        <v>5</v>
      </c>
      <c r="E151" s="217" t="s">
        <v>462</v>
      </c>
      <c r="F151" s="216" t="s">
        <v>399</v>
      </c>
      <c r="G151" s="216">
        <v>10</v>
      </c>
      <c r="H151" s="217"/>
      <c r="I151" s="217"/>
      <c r="J151" s="218"/>
      <c r="K151" s="219"/>
      <c r="L151" s="220"/>
      <c r="M151" s="181" t="s">
        <v>304</v>
      </c>
      <c r="N151" s="220"/>
      <c r="O151" s="221"/>
      <c r="P151" s="219"/>
      <c r="Q151" s="220"/>
      <c r="R151" s="181" t="s">
        <v>304</v>
      </c>
      <c r="S151" s="220"/>
      <c r="T151" s="221"/>
      <c r="U151" s="219"/>
      <c r="V151" s="220"/>
      <c r="W151" s="181" t="s">
        <v>304</v>
      </c>
      <c r="X151" s="220"/>
      <c r="Y151" s="221"/>
      <c r="Z151" s="219"/>
      <c r="AA151" s="220"/>
      <c r="AB151" s="181" t="s">
        <v>304</v>
      </c>
      <c r="AC151" s="220"/>
      <c r="AD151" s="221"/>
      <c r="AE151" s="222"/>
    </row>
    <row r="152" spans="1:31" s="175" customFormat="1" ht="30.6" customHeight="1">
      <c r="A152" s="364"/>
      <c r="B152" s="364"/>
      <c r="C152" s="364"/>
      <c r="D152" s="199"/>
      <c r="E152" s="200">
        <f>COUNTA(E100:E151)</f>
        <v>52</v>
      </c>
      <c r="F152" s="199"/>
      <c r="G152" s="199"/>
      <c r="H152" s="199"/>
      <c r="I152" s="199"/>
      <c r="J152" s="199"/>
      <c r="K152" s="200">
        <f>COUNTIF(K100:K151,"/")</f>
        <v>3</v>
      </c>
      <c r="L152" s="200">
        <f t="shared" ref="L152:AD152" si="2">COUNTIF(L100:L151,"/")</f>
        <v>6</v>
      </c>
      <c r="M152" s="200">
        <f t="shared" si="2"/>
        <v>12</v>
      </c>
      <c r="N152" s="200">
        <f t="shared" si="2"/>
        <v>10</v>
      </c>
      <c r="O152" s="200">
        <f t="shared" si="2"/>
        <v>21</v>
      </c>
      <c r="P152" s="200">
        <f t="shared" si="2"/>
        <v>3</v>
      </c>
      <c r="Q152" s="200">
        <f t="shared" si="2"/>
        <v>5</v>
      </c>
      <c r="R152" s="200">
        <f t="shared" si="2"/>
        <v>6</v>
      </c>
      <c r="S152" s="200">
        <f t="shared" si="2"/>
        <v>3</v>
      </c>
      <c r="T152" s="200">
        <f t="shared" si="2"/>
        <v>22</v>
      </c>
      <c r="U152" s="200">
        <f t="shared" si="2"/>
        <v>3</v>
      </c>
      <c r="V152" s="200">
        <f t="shared" si="2"/>
        <v>5</v>
      </c>
      <c r="W152" s="200">
        <f t="shared" si="2"/>
        <v>6</v>
      </c>
      <c r="X152" s="200">
        <f t="shared" si="2"/>
        <v>3</v>
      </c>
      <c r="Y152" s="200">
        <f t="shared" si="2"/>
        <v>22</v>
      </c>
      <c r="Z152" s="200">
        <f t="shared" si="2"/>
        <v>6</v>
      </c>
      <c r="AA152" s="200">
        <f t="shared" si="2"/>
        <v>5</v>
      </c>
      <c r="AB152" s="200">
        <f t="shared" si="2"/>
        <v>14</v>
      </c>
      <c r="AC152" s="200">
        <f t="shared" si="2"/>
        <v>10</v>
      </c>
      <c r="AD152" s="200">
        <f t="shared" si="2"/>
        <v>17</v>
      </c>
      <c r="AE152" s="199"/>
    </row>
    <row r="153" spans="1:31" s="175" customFormat="1" ht="30.6" customHeight="1">
      <c r="A153" s="365"/>
      <c r="B153" s="365"/>
      <c r="C153" s="365"/>
      <c r="D153" s="201"/>
      <c r="E153" s="201"/>
      <c r="F153" s="201"/>
      <c r="G153" s="201"/>
      <c r="H153" s="201"/>
      <c r="I153" s="201"/>
      <c r="J153" s="201"/>
      <c r="K153" s="202">
        <f>K152*100/E152</f>
        <v>5.7692307692307692</v>
      </c>
      <c r="L153" s="202">
        <f>L152*100/E152</f>
        <v>11.538461538461538</v>
      </c>
      <c r="M153" s="202">
        <f>M152*100/E152</f>
        <v>23.076923076923077</v>
      </c>
      <c r="N153" s="202">
        <f>N152*100/E152</f>
        <v>19.23076923076923</v>
      </c>
      <c r="O153" s="202">
        <f>O152*100/E152</f>
        <v>40.384615384615387</v>
      </c>
      <c r="P153" s="202">
        <f>P152*100/E152</f>
        <v>5.7692307692307692</v>
      </c>
      <c r="Q153" s="202">
        <f>Q152*100/E152</f>
        <v>9.615384615384615</v>
      </c>
      <c r="R153" s="202">
        <f>R152*100/E152</f>
        <v>11.538461538461538</v>
      </c>
      <c r="S153" s="202">
        <f>S152*100/E152</f>
        <v>5.7692307692307692</v>
      </c>
      <c r="T153" s="202">
        <f>T152*100/E152</f>
        <v>42.307692307692307</v>
      </c>
      <c r="U153" s="202">
        <f>U152*100/E152</f>
        <v>5.7692307692307692</v>
      </c>
      <c r="V153" s="202">
        <f>V152*100/E152</f>
        <v>9.615384615384615</v>
      </c>
      <c r="W153" s="202">
        <f>W152*100/E152</f>
        <v>11.538461538461538</v>
      </c>
      <c r="X153" s="202">
        <f>X152*100/E152</f>
        <v>5.7692307692307692</v>
      </c>
      <c r="Y153" s="202">
        <f>Y152*100/E152</f>
        <v>42.307692307692307</v>
      </c>
      <c r="Z153" s="202">
        <f>Z152*100/E152</f>
        <v>11.538461538461538</v>
      </c>
      <c r="AA153" s="202">
        <f>AA152*100/E152</f>
        <v>9.615384615384615</v>
      </c>
      <c r="AB153" s="202">
        <f>AB152*100/E152</f>
        <v>26.923076923076923</v>
      </c>
      <c r="AC153" s="202">
        <f>AC152*100/E152</f>
        <v>19.23076923076923</v>
      </c>
      <c r="AD153" s="202">
        <f>AD152*100/E152</f>
        <v>32.692307692307693</v>
      </c>
      <c r="AE153" s="201"/>
    </row>
  </sheetData>
  <mergeCells count="39">
    <mergeCell ref="A152:C152"/>
    <mergeCell ref="A153:C153"/>
    <mergeCell ref="A133:A146"/>
    <mergeCell ref="B133:B146"/>
    <mergeCell ref="C133:C144"/>
    <mergeCell ref="C145:C146"/>
    <mergeCell ref="A147:A151"/>
    <mergeCell ref="B147:B151"/>
    <mergeCell ref="C147:C151"/>
    <mergeCell ref="A4:A48"/>
    <mergeCell ref="B4:B48"/>
    <mergeCell ref="C4:C47"/>
    <mergeCell ref="A125:A130"/>
    <mergeCell ref="B125:B130"/>
    <mergeCell ref="A49:C49"/>
    <mergeCell ref="A50:C50"/>
    <mergeCell ref="A51:A97"/>
    <mergeCell ref="B51:B97"/>
    <mergeCell ref="C51:C95"/>
    <mergeCell ref="C96:C97"/>
    <mergeCell ref="A98:C98"/>
    <mergeCell ref="A99:C99"/>
    <mergeCell ref="A100:A124"/>
    <mergeCell ref="B100:B124"/>
    <mergeCell ref="C100:C124"/>
    <mergeCell ref="A1:AE1"/>
    <mergeCell ref="A2:A3"/>
    <mergeCell ref="B2:B3"/>
    <mergeCell ref="C2:C3"/>
    <mergeCell ref="D2:E3"/>
    <mergeCell ref="F2:F3"/>
    <mergeCell ref="G2:G3"/>
    <mergeCell ref="H2:H3"/>
    <mergeCell ref="I2:J2"/>
    <mergeCell ref="K2:O2"/>
    <mergeCell ref="P2:T2"/>
    <mergeCell ref="U2:Y2"/>
    <mergeCell ref="Z2:AD2"/>
    <mergeCell ref="AE2:A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ศทบ.1</vt:lpstr>
      <vt:lpstr>กำหนดการ</vt:lpstr>
      <vt:lpstr>รายชื่อคณะทีมงาน</vt:lpstr>
      <vt:lpstr>รายการอาหาร</vt:lpstr>
      <vt:lpstr>ห้องพัก</vt:lpstr>
      <vt:lpstr>ผังที่นั่งรถ</vt:lpstr>
      <vt:lpstr>ระยะทาง</vt:lpstr>
      <vt:lpstr>ยอดชาวบ้าน</vt:lpstr>
      <vt:lpstr>ข้อมูล คิดเป็น %</vt:lpstr>
      <vt:lpstr>ชดเชยค่าน้ำมันรถ</vt:lpstr>
      <vt:lpstr>ประมาณการ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CSE612-005</dc:creator>
  <cp:lastModifiedBy>CSE612-005</cp:lastModifiedBy>
  <cp:lastPrinted>2018-10-05T08:46:02Z</cp:lastPrinted>
  <dcterms:created xsi:type="dcterms:W3CDTF">2018-10-02T09:21:24Z</dcterms:created>
  <dcterms:modified xsi:type="dcterms:W3CDTF">2018-10-05T08:46:18Z</dcterms:modified>
</cp:coreProperties>
</file>