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905_2018\"/>
    </mc:Choice>
  </mc:AlternateContent>
  <bookViews>
    <workbookView xWindow="5760" yWindow="0" windowWidth="13440" windowHeight="7755" tabRatio="782" firstSheet="4" activeTab="9"/>
  </bookViews>
  <sheets>
    <sheet name="กำหนดการ" sheetId="13" r:id="rId1"/>
    <sheet name="Action Plan 905" sheetId="14" r:id="rId2"/>
    <sheet name="(14) Action Plan " sheetId="33" r:id="rId3"/>
    <sheet name="(14) ผังรถขบวนเสด็จฯ 905" sheetId="30" r:id="rId4"/>
    <sheet name="(14) ผังจุดประทับสันผา" sheetId="25" r:id="rId5"/>
    <sheet name="(14) Food Flow" sheetId="37" r:id="rId6"/>
    <sheet name="(14) เมนูอาหาร" sheetId="26" r:id="rId7"/>
    <sheet name="(14) แม่บ้านเตรียม" sheetId="27" r:id="rId8"/>
    <sheet name="(14) แผนงานแม่บ้าน" sheetId="41" r:id="rId9"/>
    <sheet name="กรรมการ และที่ปรึกษามูลนิธิฯ" sheetId="15" r:id="rId10"/>
    <sheet name="ร่าง  ผังผู้เข้าร่วมประชุม" sheetId="28" r:id="rId11"/>
    <sheet name="ขบวน 905" sheetId="16" r:id="rId12"/>
    <sheet name="เมนูอาหารรวม" sheetId="38" r:id="rId13"/>
    <sheet name="1.บ้านรับรอง'61" sheetId="17" r:id="rId14"/>
    <sheet name="2.อาคาร 1 VIP" sheetId="19" r:id="rId15"/>
    <sheet name="3.พระตำหนัก" sheetId="18" r:id="rId16"/>
    <sheet name="4อาคาร 2" sheetId="20" r:id="rId17"/>
    <sheet name="5.DTL" sheetId="21" r:id="rId18"/>
    <sheet name="6.อาคาร 1" sheetId="22" r:id="rId19"/>
    <sheet name="ตารางรถรับผู้บริหาร" sheetId="29" r:id="rId20"/>
    <sheet name="ตารางเวรนอนยานยนต์" sheetId="31" r:id="rId21"/>
    <sheet name="ตารางอยู่เวร ช่าง" sheetId="32" r:id="rId22"/>
    <sheet name="ตารางแม่บ้าน 2" sheetId="39" r:id="rId23"/>
    <sheet name="ตารางแม่บ้าน 1" sheetId="40" r:id="rId24"/>
    <sheet name="Ref. DTL60" sheetId="23" state="hidden" r:id="rId25"/>
  </sheets>
  <definedNames>
    <definedName name="_xlnm.Print_Area" localSheetId="2">'(14) Action Plan '!$A$1:$C$162</definedName>
    <definedName name="_xlnm.Print_Area" localSheetId="13">'1.บ้านรับรอง''61'!$A$1:$N$21</definedName>
    <definedName name="_xlnm.Print_Area" localSheetId="17">'5.DTL'!$A$1:$T$34</definedName>
    <definedName name="_xlnm.Print_Area" localSheetId="9">'กรรมการ และที่ปรึกษามูลนิธิฯ'!$A$1:$N$55</definedName>
    <definedName name="_xlnm.Print_Area" localSheetId="11">'ขบวน 905'!$A$1:$R$105</definedName>
    <definedName name="_xlnm.Print_Area" localSheetId="12">เมนูอาหารรวม!$A$1:$L$78</definedName>
    <definedName name="_xlnm.Print_Area" localSheetId="10">'ร่าง  ผังผู้เข้าร่วมประชุม'!$A$1:$H$22</definedName>
    <definedName name="_xlnm.Print_Titles" localSheetId="2">'(14) Action Plan '!$4:$4</definedName>
    <definedName name="_xlnm.Print_Titles" localSheetId="1">'Action Plan 905'!$5:$5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8" i="26" l="1"/>
  <c r="N38" i="26"/>
  <c r="G17" i="20" l="1"/>
  <c r="G104" i="16" l="1"/>
  <c r="C2" i="16"/>
  <c r="S76" i="16"/>
  <c r="G76" i="16"/>
  <c r="S102" i="16" l="1"/>
  <c r="G102" i="16"/>
  <c r="S101" i="16"/>
  <c r="G101" i="16"/>
  <c r="S100" i="16"/>
  <c r="G100" i="16"/>
  <c r="S99" i="16"/>
  <c r="G99" i="16"/>
  <c r="S98" i="16"/>
  <c r="G98" i="16"/>
  <c r="S97" i="16"/>
  <c r="G97" i="16"/>
  <c r="S96" i="16"/>
  <c r="G96" i="16"/>
  <c r="S95" i="16"/>
  <c r="G95" i="16"/>
  <c r="S94" i="16"/>
  <c r="G94" i="16"/>
  <c r="S93" i="16"/>
  <c r="G93" i="16"/>
  <c r="S92" i="16"/>
  <c r="G92" i="16"/>
  <c r="S91" i="16"/>
  <c r="G91" i="16"/>
  <c r="S90" i="16"/>
  <c r="G90" i="16"/>
  <c r="S89" i="16"/>
  <c r="G89" i="16"/>
  <c r="S88" i="16"/>
  <c r="G88" i="16"/>
  <c r="S87" i="16"/>
  <c r="G87" i="16"/>
  <c r="S86" i="16"/>
  <c r="G86" i="16"/>
  <c r="S85" i="16"/>
  <c r="G85" i="16"/>
  <c r="S84" i="16"/>
  <c r="G84" i="16"/>
  <c r="S83" i="16"/>
  <c r="G83" i="16"/>
  <c r="S82" i="16"/>
  <c r="G82" i="16"/>
  <c r="S81" i="16"/>
  <c r="G81" i="16"/>
  <c r="S80" i="16"/>
  <c r="G80" i="16"/>
  <c r="S79" i="16"/>
  <c r="G79" i="16"/>
  <c r="S78" i="16"/>
  <c r="G78" i="16"/>
  <c r="S77" i="16"/>
  <c r="G77" i="16"/>
  <c r="S75" i="16"/>
  <c r="G75" i="16"/>
  <c r="G74" i="16"/>
  <c r="G73" i="16"/>
  <c r="S72" i="16"/>
  <c r="G72" i="16"/>
  <c r="S71" i="16"/>
  <c r="G71" i="16"/>
  <c r="S70" i="16"/>
  <c r="G70" i="16"/>
  <c r="S69" i="16"/>
  <c r="G69" i="16"/>
  <c r="S68" i="16"/>
  <c r="G68" i="16"/>
  <c r="S67" i="16"/>
  <c r="G67" i="16"/>
  <c r="S66" i="16"/>
  <c r="G66" i="16"/>
  <c r="S65" i="16"/>
  <c r="G65" i="16"/>
  <c r="S64" i="16"/>
  <c r="G64" i="16"/>
  <c r="S63" i="16"/>
  <c r="G63" i="16"/>
  <c r="S62" i="16"/>
  <c r="G62" i="16"/>
  <c r="S61" i="16"/>
  <c r="G61" i="16"/>
  <c r="S60" i="16"/>
  <c r="G60" i="16"/>
  <c r="S59" i="16"/>
  <c r="G59" i="16"/>
  <c r="S58" i="16"/>
  <c r="G58" i="16"/>
  <c r="S57" i="16"/>
  <c r="G57" i="16"/>
  <c r="S56" i="16"/>
  <c r="G56" i="16"/>
  <c r="S55" i="16"/>
  <c r="G55" i="16"/>
  <c r="S54" i="16"/>
  <c r="G54" i="16"/>
  <c r="S53" i="16"/>
  <c r="G53" i="16"/>
  <c r="S52" i="16"/>
  <c r="G52" i="16"/>
  <c r="S51" i="16"/>
  <c r="G51" i="16"/>
  <c r="S50" i="16"/>
  <c r="G50" i="16"/>
  <c r="S49" i="16"/>
  <c r="G49" i="16"/>
  <c r="S48" i="16"/>
  <c r="G48" i="16"/>
  <c r="S47" i="16"/>
  <c r="G47" i="16"/>
  <c r="S46" i="16"/>
  <c r="G46" i="16"/>
  <c r="S45" i="16"/>
  <c r="G45" i="16"/>
  <c r="S44" i="16"/>
  <c r="G44" i="16"/>
  <c r="S43" i="16"/>
  <c r="G43" i="16"/>
  <c r="S42" i="16"/>
  <c r="G42" i="16"/>
  <c r="S41" i="16"/>
  <c r="G41" i="16"/>
  <c r="S40" i="16"/>
  <c r="G40" i="16"/>
  <c r="S39" i="16"/>
  <c r="G39" i="16"/>
  <c r="S38" i="16"/>
  <c r="G38" i="16"/>
  <c r="S37" i="16"/>
  <c r="G37" i="16"/>
  <c r="S36" i="16"/>
  <c r="G36" i="16"/>
  <c r="S35" i="16"/>
  <c r="G35" i="16"/>
  <c r="S34" i="16"/>
  <c r="G34" i="16"/>
  <c r="S33" i="16"/>
  <c r="G33" i="16"/>
  <c r="S32" i="16"/>
  <c r="G32" i="16"/>
  <c r="S31" i="16"/>
  <c r="G31" i="16"/>
  <c r="S30" i="16"/>
  <c r="G30" i="16"/>
  <c r="S29" i="16"/>
  <c r="G29" i="16"/>
  <c r="S28" i="16"/>
  <c r="G28" i="16"/>
  <c r="S27" i="16"/>
  <c r="G27" i="16"/>
  <c r="AI26" i="16"/>
  <c r="Z5" i="16" s="1"/>
  <c r="S26" i="16"/>
  <c r="G26" i="16"/>
  <c r="S25" i="16"/>
  <c r="G25" i="16"/>
  <c r="S24" i="16"/>
  <c r="G24" i="16"/>
  <c r="S23" i="16"/>
  <c r="G23" i="16"/>
  <c r="W22" i="16"/>
  <c r="S22" i="16"/>
  <c r="G22" i="16"/>
  <c r="AI21" i="16"/>
  <c r="W21" i="16"/>
  <c r="S21" i="16"/>
  <c r="G21" i="16"/>
  <c r="W20" i="16"/>
  <c r="S20" i="16"/>
  <c r="G20" i="16"/>
  <c r="W19" i="16"/>
  <c r="S19" i="16"/>
  <c r="G19" i="16"/>
  <c r="W18" i="16"/>
  <c r="S18" i="16"/>
  <c r="G18" i="16"/>
  <c r="W17" i="16"/>
  <c r="S17" i="16"/>
  <c r="G17" i="16"/>
  <c r="W16" i="16"/>
  <c r="S16" i="16"/>
  <c r="G16" i="16"/>
  <c r="W15" i="16"/>
  <c r="S15" i="16"/>
  <c r="G15" i="16"/>
  <c r="W14" i="16"/>
  <c r="S14" i="16"/>
  <c r="G14" i="16"/>
  <c r="W13" i="16"/>
  <c r="S13" i="16"/>
  <c r="G13" i="16"/>
  <c r="W12" i="16"/>
  <c r="S12" i="16"/>
  <c r="G12" i="16"/>
  <c r="AI11" i="16"/>
  <c r="W11" i="16"/>
  <c r="V11" i="16"/>
  <c r="S11" i="16"/>
  <c r="G11" i="16"/>
  <c r="W10" i="16"/>
  <c r="V10" i="16"/>
  <c r="S10" i="16"/>
  <c r="G10" i="16"/>
  <c r="W9" i="16"/>
  <c r="V9" i="16"/>
  <c r="S9" i="16"/>
  <c r="G9" i="16"/>
  <c r="Y8" i="16"/>
  <c r="W8" i="16"/>
  <c r="V8" i="16"/>
  <c r="S8" i="16"/>
  <c r="G8" i="16"/>
  <c r="Y7" i="16"/>
  <c r="W7" i="16"/>
  <c r="V7" i="16"/>
  <c r="S7" i="16"/>
  <c r="G7" i="16"/>
  <c r="W6" i="16"/>
  <c r="V6" i="16"/>
  <c r="S6" i="16"/>
  <c r="G6" i="16"/>
  <c r="AI5" i="16"/>
  <c r="Z6" i="16" s="1"/>
  <c r="Y5" i="16"/>
  <c r="W5" i="16"/>
  <c r="V5" i="16"/>
  <c r="S5" i="16"/>
  <c r="G5" i="16"/>
  <c r="W4" i="16"/>
  <c r="V4" i="16"/>
  <c r="S4" i="16"/>
  <c r="G4" i="16"/>
  <c r="W3" i="16"/>
  <c r="V3" i="16"/>
  <c r="V2" i="16"/>
  <c r="Y9" i="16"/>
  <c r="Y4" i="16" l="1"/>
  <c r="Y6" i="16"/>
  <c r="Y10" i="16" l="1"/>
  <c r="R24" i="26"/>
</calcChain>
</file>

<file path=xl/comments1.xml><?xml version="1.0" encoding="utf-8"?>
<comments xmlns="http://schemas.openxmlformats.org/spreadsheetml/2006/main">
  <authors>
    <author>Thanyawan Asawawongsawat</author>
  </authors>
  <commentList>
    <comment ref="D169" authorId="0" shapeId="0">
      <text>
        <r>
          <rPr>
            <sz val="9"/>
            <color indexed="81"/>
            <rFont val="Tahoma"/>
            <family val="2"/>
          </rPr>
          <t>Main: ก๋วยเตี๋ยว + ข้าวมันไก่
         ร้าน (ยำ/น้ำพริก/เนื้อ/ข้าวเหนียว)
        ไก่หลาม
Snack: มะหล่า (เมนูเพิ่มเติม) + ของปิ้งย่าง</t>
        </r>
      </text>
    </comment>
    <comment ref="D173" authorId="0" shapeId="0">
      <text>
        <r>
          <rPr>
            <sz val="9"/>
            <color indexed="81"/>
            <rFont val="Tahoma"/>
            <family val="2"/>
          </rPr>
          <t xml:space="preserve">Main: ก๋วยเตี๋ยว + ข้าวมันไก่ตอน/ทอด
มะหล่า (800 ไม้) + ของทานเล่น + ไก่หลาม
</t>
        </r>
        <r>
          <rPr>
            <b/>
            <u/>
            <sz val="9"/>
            <color indexed="81"/>
            <rFont val="Tahoma"/>
            <family val="2"/>
          </rPr>
          <t>โต๊ะ 4 โต๊ะ</t>
        </r>
        <r>
          <rPr>
            <sz val="9"/>
            <color indexed="81"/>
            <rFont val="Tahoma"/>
            <family val="2"/>
          </rPr>
          <t xml:space="preserve">
*เช็คเรื่องการใช้ไฟ/พื้นที่ใช้สอย/ภาชนะบรรจุ/ช้อน
แก้วน้ำ/กระดาษเช็ดปาก</t>
        </r>
      </text>
    </comment>
  </commentList>
</comments>
</file>

<file path=xl/sharedStrings.xml><?xml version="1.0" encoding="utf-8"?>
<sst xmlns="http://schemas.openxmlformats.org/spreadsheetml/2006/main" count="3464" uniqueCount="1708">
  <si>
    <t xml:space="preserve"> </t>
  </si>
  <si>
    <t>หมายเหตุ</t>
  </si>
  <si>
    <t>ที่ปรึกษา</t>
  </si>
  <si>
    <t>สมเด็จพระเทพรัตนราชสุดาฯ สยามบรมราชกุมารี</t>
  </si>
  <si>
    <t>เสด็จแปรพระราชฐาน ประทับ ณ พระตำหนักดอยตุง เพื่อทรงปฎิบัติพระราชกรณียกิจในพื้นที่ จังหวัดเชียงราย และจังหวัดพะเยา</t>
  </si>
  <si>
    <t>วัน/เดือน/ปี</t>
  </si>
  <si>
    <t>กำหนดการ</t>
  </si>
  <si>
    <t>สถานที่</t>
  </si>
  <si>
    <t>รายการเตรียม</t>
  </si>
  <si>
    <t>จำนวน</t>
  </si>
  <si>
    <t>ผู้รับผิดชอบหลัก</t>
  </si>
  <si>
    <t>ทีมทำงาน</t>
  </si>
  <si>
    <t>เตรียมการก่อนล่วงหน้า</t>
  </si>
  <si>
    <t>ห้องพัก</t>
  </si>
  <si>
    <t>พระตำหนักดอยตุง</t>
  </si>
  <si>
    <t>ห้องที่ประทับ 905</t>
  </si>
  <si>
    <t xml:space="preserve"> - ดูแลห้องที่ประทับ </t>
  </si>
  <si>
    <t xml:space="preserve"> - อภิชาติ / สิริเพ็ญ</t>
  </si>
  <si>
    <t xml:space="preserve"> - จัดตกแต่งดอกไม้แปลกใหม่ ในห้องที่ประทับ (ลูกสน)</t>
  </si>
  <si>
    <t xml:space="preserve"> - พี่นอย อลงกรณ์ (เกษตร)</t>
  </si>
  <si>
    <t xml:space="preserve"> - เตรียมอุปกรณ์ ข้าวของ เครื่องใช้ </t>
  </si>
  <si>
    <t xml:space="preserve"> - อภิชาติ แม่บ้าน</t>
  </si>
  <si>
    <t>ห้องพักอื่นๆบนตำหนัก</t>
  </si>
  <si>
    <t xml:space="preserve"> - ดูแลห้องพักผู้ติดตามเสด็จฯ บนพระตำหนัก และอื่นๆ</t>
  </si>
  <si>
    <t xml:space="preserve"> - เสาร์  คำมี สุพันธ์ วีรยุทธ์ มยุรี สมศักดิ์</t>
  </si>
  <si>
    <t xml:space="preserve"> - เตรียมช่วยงานห้องวรภาชน์</t>
  </si>
  <si>
    <t xml:space="preserve"> - เตรียมเครื่องทองน้อย</t>
  </si>
  <si>
    <t xml:space="preserve"> - อภิชาติ </t>
  </si>
  <si>
    <t xml:space="preserve"> - เตรียมมาลัยข้อพระกร</t>
  </si>
  <si>
    <t xml:space="preserve"> - อารีวรรณ (ธุรการ)</t>
  </si>
  <si>
    <t xml:space="preserve"> - ซื้อผลไม้ และจัดผลไม้เข้าห้องพัก</t>
  </si>
  <si>
    <t xml:space="preserve"> - เครือววัลย์ ซื้อ / แม่บ้านจัด</t>
  </si>
  <si>
    <t xml:space="preserve"> - หนังสือพิมพ์</t>
  </si>
  <si>
    <t xml:space="preserve"> - ธุรการสั่งซื้อ / แม่บ้านจัด</t>
  </si>
  <si>
    <t xml:space="preserve"> - ป้ายชื่อผู้เข้าพัก บนพระตำหนัก</t>
  </si>
  <si>
    <t>ท้องพระโรง</t>
  </si>
  <si>
    <t xml:space="preserve"> - จัดดอกไม้หน้าพระรูป</t>
  </si>
  <si>
    <t xml:space="preserve"> - อดุลย์ และทีมเกษตร</t>
  </si>
  <si>
    <t xml:space="preserve"> - จัดต้นไม้ ดอกไม้ ประดับ</t>
  </si>
  <si>
    <t>อาคารประกอบ 1</t>
  </si>
  <si>
    <t>อาคาร 1</t>
  </si>
  <si>
    <t xml:space="preserve"> - ดูแลเรื่องห้องพักบ้านอาคาร 1</t>
  </si>
  <si>
    <t xml:space="preserve"> - หน่อย / อาป่า</t>
  </si>
  <si>
    <t>อาคารประกอบ 2</t>
  </si>
  <si>
    <t>อาคาร 2</t>
  </si>
  <si>
    <t xml:space="preserve"> - ดูแลเรื่องห้องพักบ้านอาคาร 2</t>
  </si>
  <si>
    <t xml:space="preserve"> - จามจุรี </t>
  </si>
  <si>
    <t>ดอยตุงลอด์จ</t>
  </si>
  <si>
    <t xml:space="preserve"> - ดูแลเรื่องห้องพักดอยตุงลอด์จ</t>
  </si>
  <si>
    <t xml:space="preserve"> - ซื้อผลไม้ และจัดผลไม้เข้าห้องพัก (บางห้อง ไม่ใช่ทั้งหมด)</t>
  </si>
  <si>
    <t>บ้านรับรอง</t>
  </si>
  <si>
    <t xml:space="preserve"> - ดูแลเรื่องห้องพักบ้านรับรอง</t>
  </si>
  <si>
    <t xml:space="preserve"> - คัมมี / ยี่ / สุริยา</t>
  </si>
  <si>
    <t>อาหาร</t>
  </si>
  <si>
    <t>จัดอาหารพระตำหนักดอยตุง</t>
  </si>
  <si>
    <t xml:space="preserve">   - เครื่องเสวย 905</t>
  </si>
  <si>
    <t xml:space="preserve"> - ประกอบเมนูพระกระยาหาร</t>
  </si>
  <si>
    <t xml:space="preserve"> - เครือวัลย์</t>
  </si>
  <si>
    <t>โย่</t>
  </si>
  <si>
    <t xml:space="preserve"> - คนเสริฟถวาย</t>
  </si>
  <si>
    <t xml:space="preserve"> - มหาดเล็กประจำพระองค์</t>
  </si>
  <si>
    <t xml:space="preserve"> - คนจากดอยตุงที่ช่วยจัดเตรียมอุปกรณ์ เครื่องใช้ต่างๆ</t>
  </si>
  <si>
    <t xml:space="preserve">   - จุดอาหารใต้ถุนพระตำหนักสำหรับผู้ติดตาม</t>
  </si>
  <si>
    <t xml:space="preserve"> - ประกอบอาหารสำหรับผู้ติดตามใต้ถุนพระตำหนัก</t>
  </si>
  <si>
    <t xml:space="preserve"> - ตุ้ย (พ่อครัว)</t>
  </si>
  <si>
    <t>ทีมอีก 3 คน</t>
  </si>
  <si>
    <t xml:space="preserve"> - คนดูแลโต๊ะอาหาร (บุฟเฟ่ต์)</t>
  </si>
  <si>
    <t xml:space="preserve"> - เคย์ (ห้องอาหาร)</t>
  </si>
  <si>
    <t>ทีมแม่บ้านช่วย</t>
  </si>
  <si>
    <t xml:space="preserve"> - จัดจาน ชาม แก้ว โต๊ะกาแฟ</t>
  </si>
  <si>
    <t>จัดอาหารที่ห้องอาหารครัวดอยตุง</t>
  </si>
  <si>
    <t xml:space="preserve">   - อาหารสำหรับผู้ติดตาม วันละ 3 มื้อ</t>
  </si>
  <si>
    <t xml:space="preserve"> - ประกอบอาหารหน้าร้าน (ตักราด) ครัวดอยตุง</t>
  </si>
  <si>
    <t xml:space="preserve"> - จัดคูปอง สำหรับ กอ.ร่วม เพื่อแสดงบัตรเข้ารับประทานอาหาร</t>
  </si>
  <si>
    <t>ห้องประชุม</t>
  </si>
  <si>
    <t>ห้องประชุม วีไอพี</t>
  </si>
  <si>
    <t xml:space="preserve"> - การจัดห้อง เก้าอี้ ความเรียบร้อย ในการประชุมคณะกรรมการมูลนิธิแม่ฟ้าหลวง</t>
  </si>
  <si>
    <t xml:space="preserve"> - กรรมการมูลนิธิแม่ฟ้าหลวงร่วมประชุม</t>
  </si>
  <si>
    <t xml:space="preserve"> - สฤษรัฐ </t>
  </si>
  <si>
    <t xml:space="preserve"> - ระบบไอที และโสตทัศนูปกรณ์</t>
  </si>
  <si>
    <t xml:space="preserve"> - ทิวา (IT)</t>
  </si>
  <si>
    <t xml:space="preserve"> - เอกสารสำหรับการประชุม</t>
  </si>
  <si>
    <t>จัดตกแต่งสถานที่ให้สวยงาม</t>
  </si>
  <si>
    <t xml:space="preserve"> - พี่แดง อดุล และทีมเกษตร</t>
  </si>
  <si>
    <t>รถยนต์</t>
  </si>
  <si>
    <t>รถยนต์ที่ต้องจัดเข้าร่วมขบวนเสด็จฯ</t>
  </si>
  <si>
    <t xml:space="preserve"> - จัดรถที่เข้าร่วมขบวนเสด็จฯ</t>
  </si>
  <si>
    <t xml:space="preserve"> - พงษ์ศักดิ์ (ยานยนต์)</t>
  </si>
  <si>
    <t>รถคณะกรรมการมูลนิธิแม่ฟ้าหลวง</t>
  </si>
  <si>
    <t xml:space="preserve"> - จัดรถรับคณะกรรมการมูลนิธิแม่ฟ้าหลวง</t>
  </si>
  <si>
    <t>รถสำหรับลำเลียงอาหารและขนของขึ้นพระตำหนัก</t>
  </si>
  <si>
    <t xml:space="preserve"> - จัดรถสำหรับขึ้น-ลง ส่งของไปพระตำหนัก</t>
  </si>
  <si>
    <t>บัตรติดหน้ารถ (สุรีรัตน์ สว.8)</t>
  </si>
  <si>
    <t xml:space="preserve"> - จัดเตรียมป้ายสำหรับติดหน้ารถสำหรับผ่านขึ้น-ลง พระตำหนัก</t>
  </si>
  <si>
    <t xml:space="preserve"> - วรพจน์ (บุคคล)</t>
  </si>
  <si>
    <t xml:space="preserve"> - เคลียร์จุดจอดรถยนต์ขบวนเสด็จฯ</t>
  </si>
  <si>
    <t xml:space="preserve"> - พงษ์ศักดิ์ (ยานยนต์) / ตำรวจ สภ.แม่ฟ้าหลวง</t>
  </si>
  <si>
    <t xml:space="preserve"> - เคลียร์รถมอเตอร์ไซด์ที่จอดด้านหลังอาคารเอนกประสงค์ (วันที่ 16 ก.พ.60)</t>
  </si>
  <si>
    <t>รับ-ส่ง เสด็จฯ</t>
  </si>
  <si>
    <t>จัดรายชื่อรับเสด็จฯ วันที่ 13 ก.พ.60</t>
  </si>
  <si>
    <t xml:space="preserve"> - จัดรายชื่อพนักงานขึ้นพระตำหนักดอยตุงเพื่อรับเสด็จฯ</t>
  </si>
  <si>
    <t xml:space="preserve"> - บัตรเข้าเขตพระราชฐานต่างๆ </t>
  </si>
  <si>
    <t xml:space="preserve"> - คนรับถวายเครื่องทองน้อย ไปวัดพระธาตุดอยตุง</t>
  </si>
  <si>
    <t xml:space="preserve"> - คนถวายมาลัยข้อพระกร</t>
  </si>
  <si>
    <t>จัดรายชื่อส่งเสด็จฯ วันที่ 13 ก.พ.60</t>
  </si>
  <si>
    <t>ถ่ายรูป</t>
  </si>
  <si>
    <t xml:space="preserve"> - คัดรายชื่อพนักงานเพื่อถ่ายภาพ</t>
  </si>
  <si>
    <t xml:space="preserve"> - จัดกลุ่มสำหรับถ่ายภาพเป็นชุดๆ</t>
  </si>
  <si>
    <t>ประชาสัมพันธ์</t>
  </si>
  <si>
    <t>เผยแพร่ข่าวสาร เขียนข่าว</t>
  </si>
  <si>
    <t xml:space="preserve"> - เตรียมประเด็นสำหรับเขียนข่าว </t>
  </si>
  <si>
    <t xml:space="preserve"> - เขียนข่าว และเผยแพร่ประชาสัมพันธ์</t>
  </si>
  <si>
    <t>สื่อสารวิทยุ</t>
  </si>
  <si>
    <t>ช่องสื่อสารวิทยุหลัก สว.8</t>
  </si>
  <si>
    <t xml:space="preserve"> - ประสานเรื่องการสื่อสารกับหน่วยงานต่างๆ </t>
  </si>
  <si>
    <t xml:space="preserve"> - สุรีรัตน์ (สว.8)</t>
  </si>
  <si>
    <t>ส่วนล่วงหน้าเดินทางมาถึงดอยตุง</t>
  </si>
  <si>
    <t xml:space="preserve"> - เตรียมจัดที่พักสำหรับส่วนล่วงหน้าที่มาถึงก่อน</t>
  </si>
  <si>
    <t xml:space="preserve"> ( รยล.  รถสัมภาระ  ชาวที่  มหาดเล็ก ฯ )</t>
  </si>
  <si>
    <t xml:space="preserve">     - พระตำหนัก</t>
  </si>
  <si>
    <t xml:space="preserve"> - อภิชาติ</t>
  </si>
  <si>
    <t xml:space="preserve">     - อาคาร 1</t>
  </si>
  <si>
    <t xml:space="preserve">     - อาคาร 2</t>
  </si>
  <si>
    <t xml:space="preserve"> - จามจุรี</t>
  </si>
  <si>
    <t xml:space="preserve"> - เคลียร์สถานที่สำหรับจอดขบวนรถยนต์พระที่นั่ง</t>
  </si>
  <si>
    <t xml:space="preserve"> - สว.8 / ตำรวจ สภ.แม่ฟ้าหลวง</t>
  </si>
  <si>
    <t xml:space="preserve"> - เจ้าหน้าที่มูลนิธิแม่ฟ้าหลวงฯ ที่แจ้งรายชื่อรับเสด็จฯ แต่งกายสุภาพเรียบร้อย พร้อมกัน ณ หน้าอาคาร 2 </t>
  </si>
  <si>
    <t xml:space="preserve"> - เช็ครายชื่อพนักงานที่ขึ้นรับเสด็จฯ แจ้งกฎระเบียบในการรับเสด็จฯ</t>
  </si>
  <si>
    <t>จนท.บุคคล</t>
  </si>
  <si>
    <t xml:space="preserve"> - เตรียมบัตรเข้าเขตพระราชฐานชั้นในแจกให้ผู้บริหาร</t>
  </si>
  <si>
    <t>15.30 น.</t>
  </si>
  <si>
    <t xml:space="preserve"> - ผู้บริหารมูลนิธิแม่ฟ้าหลวง โครงการพัฒนาดอยตุงฯ เฝ้าฯ รับเสด็จ</t>
  </si>
  <si>
    <t xml:space="preserve"> - จัดแถวพนักงานรับเสด็จฯ บนพระตำหนัก</t>
  </si>
  <si>
    <t>ทีมแม่บ้าน</t>
  </si>
  <si>
    <t xml:space="preserve"> - อาหารค่ำ</t>
  </si>
  <si>
    <t>บนพระตำหนัก</t>
  </si>
  <si>
    <t>เครื่องเสวย</t>
  </si>
  <si>
    <t xml:space="preserve">     - ผู้ติดตามในขบวนเสด็จฯ บนพระตำหนัก</t>
  </si>
  <si>
    <t>ใต้ถุนพระตำหนัก</t>
  </si>
  <si>
    <t>รายการอาหารเหมือนบนพระตำหนัก</t>
  </si>
  <si>
    <t xml:space="preserve"> - ตุ้ย </t>
  </si>
  <si>
    <t>ทีมครัวอีก 3 คน</t>
  </si>
  <si>
    <t>ครัวดอยตุง</t>
  </si>
  <si>
    <t>รายการอาหาร</t>
  </si>
  <si>
    <t xml:space="preserve"> - อาหารตักราดหน้าร้าน</t>
  </si>
  <si>
    <t xml:space="preserve"> - ใช้การแจกคูปองให้ล่วงหน้า</t>
  </si>
  <si>
    <t xml:space="preserve"> - อาหารเช้า</t>
  </si>
  <si>
    <t xml:space="preserve">     - พระกระยาหารเช้า</t>
  </si>
  <si>
    <t xml:space="preserve">     - ผู้ติดตามในขบวนเสด็จฯ ที่พักอาคารอื่นๆ  และคณะต่างๆ </t>
  </si>
  <si>
    <t xml:space="preserve"> - ผู้บริหารมูลนิธิแม่ฟ้าหลวง โครงการพัฒนาดอยตุงฯ เฝ้าฯ ส่งเสด็จฯ บนพระตำหนัก</t>
  </si>
  <si>
    <t xml:space="preserve"> - พนักงานเข้าแถวรอส่งเสด็จฯ ด้านล่างบริเวณหน้าสำนักงาน</t>
  </si>
  <si>
    <t xml:space="preserve"> - อาหารกลางวัน</t>
  </si>
  <si>
    <t xml:space="preserve"> - เฮลิคอปเตอร์พระที่นั่ง ถึงสนามเฮลิคอปเตอร์ชั่วคราวพระตำหนักดอยตุง</t>
  </si>
  <si>
    <t xml:space="preserve"> - ประทับรถยนต์พระที่นั่งเสด็จฯ ไปยังพระตำหนักดอยตุง</t>
  </si>
  <si>
    <t xml:space="preserve"> - รถยนต์พระที่นั่งถึงพระตำหนักดอยตุง</t>
  </si>
  <si>
    <t xml:space="preserve"> - ผู้บริหารมูลนิธิแม่ฟ้าหลวง โครงการพัฒนาดอยตุงฯ เฝ้าฯ รับเสด็จฯบนพระตำหนัก</t>
  </si>
  <si>
    <t xml:space="preserve"> - ประทับแรม ณ พระตาหนักดอยตุง</t>
  </si>
  <si>
    <t>08.00 น.</t>
  </si>
  <si>
    <t>08.10 น.</t>
  </si>
  <si>
    <t xml:space="preserve"> - เสวยพระกระยาหารเย็น ณ ร้านอาหาร “เมล็ดชา” (มูลนิธิชัยพัฒนาจัดถวาย)</t>
  </si>
  <si>
    <t xml:space="preserve"> - ผู้บริหารมูลนิธิแม่ฟ้าหลวง โครงการพัฒนาดอยตุงฯ เฝ้าฯ รับเสด็จ บนพระตำหนัก</t>
  </si>
  <si>
    <t xml:space="preserve"> - ประทับแรม ณ พระตำหนักดอยตุง</t>
  </si>
  <si>
    <t xml:space="preserve"> - พนักงานเข้าแถวรอส่งเสด็จฯ ด้านล่างบริเวณต้นตุง</t>
  </si>
  <si>
    <t xml:space="preserve"> -ประทับรถยนต์พระที่นั่ง เสด็จฯ ไปยังห้องประชุมอาคารอเนกประสงค์</t>
  </si>
  <si>
    <t xml:space="preserve"> - ตรวจเช็คความเรียบร้อยของห้องประชุม</t>
  </si>
  <si>
    <t xml:space="preserve"> - ประสานงานคณะกรรมการมูลนิธิแม่ฟ้าหลวง ในพระบรมราชูปถัมภ์</t>
  </si>
  <si>
    <t xml:space="preserve">สฤษรัฐ </t>
  </si>
  <si>
    <t xml:space="preserve"> - ทีมเลขานุการ เพื่อบันทึกการประชุม</t>
  </si>
  <si>
    <t>สฤษรัฐ</t>
  </si>
  <si>
    <t xml:space="preserve"> - รายชื่อผู้เข้าร่วมประชุม</t>
  </si>
  <si>
    <t xml:space="preserve"> - รถยนต์พระที่นั่งถึงอาคารอเนกประสงค์</t>
  </si>
  <si>
    <t xml:space="preserve"> - จัดแถวพนักงานรับเสด็จฯ </t>
  </si>
  <si>
    <t xml:space="preserve"> - เสด็จฯเข้าภายในห้องประชุม</t>
  </si>
  <si>
    <t xml:space="preserve"> - เจ้าหน้าที่ควบคุมโสตทัศนูปกรณ์</t>
  </si>
  <si>
    <t>10.00 น.</t>
  </si>
  <si>
    <t>10.30 น.</t>
  </si>
  <si>
    <t>11.00 น.</t>
  </si>
  <si>
    <t xml:space="preserve"> - ประทับพักพระราชอิริยาบถ</t>
  </si>
  <si>
    <t xml:space="preserve"> - จัดภูมิทัศน์ และสถานที่สำหรับอาหารกลางวันทั้งหมด</t>
  </si>
  <si>
    <t xml:space="preserve"> - อดุลย์ (ทีมเกษตร) และทีมปางมะหัน</t>
  </si>
  <si>
    <t xml:space="preserve">     - โต๊ะเสวย</t>
  </si>
  <si>
    <t>โต๊ะเสวย</t>
  </si>
  <si>
    <t>รายการอาหารโต๊ะเสวย</t>
  </si>
  <si>
    <t xml:space="preserve"> - โย่ / เครือวัลย์</t>
  </si>
  <si>
    <t xml:space="preserve">     - ผู้ติดตามในขบวนเสด็จฯ และแขก</t>
  </si>
  <si>
    <t xml:space="preserve">     - ผู้ปฏิบัติงานในพื้นที่ (หน่วยราชการต่างๆ ที่มาปฏิบัติงาน เจ้าหน้าที่ทำงาน)</t>
  </si>
  <si>
    <t>สนง.ปางมะหัน</t>
  </si>
  <si>
    <t xml:space="preserve"> - พ่อครัว และทีมปางมะหัน</t>
  </si>
  <si>
    <t>13.00 น.</t>
  </si>
  <si>
    <t>* หมายเหตุ *</t>
  </si>
  <si>
    <t>รายละเอียดต่างๆ อาจมีการเปลี่ยนแปลงได้ตามความเหมาะสม</t>
  </si>
  <si>
    <t xml:space="preserve"> - พรทนา (แม่บ้าน) / มยุรี (ศท.บ.)</t>
  </si>
  <si>
    <t xml:space="preserve"> - ประกาศปิดพระตำหนักดอยตุง 12 -16 ก.พ. 61</t>
  </si>
  <si>
    <t xml:space="preserve"> - หน่อย</t>
  </si>
  <si>
    <t xml:space="preserve"> - เครือวัลย์ ซื้อ / แม่บ้านจัด</t>
  </si>
  <si>
    <t xml:space="preserve">คัมมี ยี่ สุริยา </t>
  </si>
  <si>
    <t xml:space="preserve"> - มยุรี (ศท.บ.)</t>
  </si>
  <si>
    <t>ประชุมคณะกรรมการมูลนิธิแม่ฟ้าหลวง วันที่ 16 ก.พ. 61</t>
  </si>
  <si>
    <t>วันจันทร์ ที่ 12  กุมภาพันธ์  2561</t>
  </si>
  <si>
    <t>19.00 น.</t>
  </si>
  <si>
    <t xml:space="preserve"> - ประทับรถยนต์พระที่นั่ง เสด็จฯ กลับพระตำหนักดอยตุง</t>
  </si>
  <si>
    <t>20.15 น.</t>
  </si>
  <si>
    <t xml:space="preserve"> - รถยนต์พระที่นั่งถึง พระตำหนักดอยตุง</t>
  </si>
  <si>
    <t>วันอังคาร ที่ 13  กุมภาพันธ์  2561</t>
  </si>
  <si>
    <t xml:space="preserve"> - ประทับรถยนต์พระที่นั่งจากพระตำหนักดอยตุง  เสด็จฯ ไปยังโรงเรียนการศึกษาตาบอดแม่สาย อำเภอแม่สาย จังหวัดเชียงราย</t>
  </si>
  <si>
    <t>16.30 น.</t>
  </si>
  <si>
    <t>16.40 น.</t>
  </si>
  <si>
    <t>วันพุธ ที่ 14  กุมภาพันธ์  2561</t>
  </si>
  <si>
    <t xml:space="preserve"> - ประทับรถยนต์พระที่นั่ง เสด็จฯ ไปสนามบินเฮลิคอปเตอร์ พระตำหนักดอยตุง</t>
  </si>
  <si>
    <t>08.30 น.</t>
  </si>
  <si>
    <t>08.35 น.</t>
  </si>
  <si>
    <t>10.05 น.</t>
  </si>
  <si>
    <t>10.20 น.</t>
  </si>
  <si>
    <t>10.45 น.</t>
  </si>
  <si>
    <t xml:space="preserve"> - รถยนต์พระที่นั่งถึงสนามเฮลิคอปเตอร์ พระตำหนักดอยตุง</t>
  </si>
  <si>
    <t xml:space="preserve"> - ประทับเฮลิคอปเตอร์พระที่นั่ง เสด็จฯ ไปยังสนามเฮลิคอปเตอร์ชั่วคราว บ้านปางมะหัน ตำบลเทอดไทย </t>
  </si>
  <si>
    <t xml:space="preserve"> - เฮลิคอปเตอร์พระที่นั่งถึงสนามเฮลิคอปเตอร์ชั่วคราว บ้านปางมะหัน</t>
  </si>
  <si>
    <t xml:space="preserve"> - ประทับรถยนต์พระที่นั่ง (โครงการพัฒนาดอยตุงฯ จัดถวาย) เสด็จฯ ไปยัง โรงเรียนสามัคีพัฒนา บ้านม้งเก้าหลัง</t>
  </si>
  <si>
    <t xml:space="preserve"> - รถยนต์พระที่นั่งถึงโรงเรียนสามัคคีพัฒนา บ้านม้งเก้าหลัง ตำบลเทอดไทย อำเภอแม่ฟ้าหลวง จังหวัดเชียงราย</t>
  </si>
  <si>
    <t xml:space="preserve"> - ท่านผู้หญิงบุตรี วีระไวทยะ เลขาธิการมูลนิธิแม่ฟ้าหลวงฯ</t>
  </si>
  <si>
    <t xml:space="preserve"> - คุณหญิงพวงร้อย ดิศกุล ณ อยุธยา กรรมการมูลนิธิแม่ฟ้าหลวงฯ</t>
  </si>
  <si>
    <t xml:space="preserve"> - ผู้บริหารกระทรวงศึกษาธิการ และคณะทำงานโครงการขยายผลพัฒนากระบานการจัดการเรียนรู้แก่เด็กที่ไม่ใช้ภาษาไทยเป็นภาษาแม่สำหรับเด็กในพื้นที่ข้างเคียงโครงการพัฒนาดอยตุงเฝ้าฯ รับเสด็จ</t>
  </si>
  <si>
    <t xml:space="preserve"> - เสด็จเยี่ยมชมการเรียนการสอนในระบบ มอนเตสซอรี่ ในระดับประถมศึกษา</t>
  </si>
  <si>
    <t xml:space="preserve"> - เสด็จเยี่ยมโครงการอาหารกลางวัน แปลงปลูกผักสวนครัว การเลี้ยงหมูและไก่</t>
  </si>
  <si>
    <t xml:space="preserve"> - ทรงเยี่ยมราษฎร ครู ผู้ปกครอง และนักเรียน</t>
  </si>
  <si>
    <t>อุปกรณ์ห้องสรง</t>
  </si>
  <si>
    <t>พี่โย่</t>
  </si>
  <si>
    <t>11.10 น.</t>
  </si>
  <si>
    <t>13.20 น.</t>
  </si>
  <si>
    <t>ห้องสรง</t>
  </si>
  <si>
    <t xml:space="preserve">  - ประทับรถยนต์พระที่นั่ง เสด็จฯ ไปยังศูนย์พัฒนาเด็กเล็ก บ้านม้งเก้าหลัง</t>
  </si>
  <si>
    <t xml:space="preserve"> - รถยนต์พระที่นั่งถึงศูนย์พัฒนาเด็กเล็ก บ้านม้งเก้าหลัง</t>
  </si>
  <si>
    <t xml:space="preserve"> - พระราชทานสิ่งของแก่ผู้แทนครูและผู้แทนนักเรียนชาย-หญิง  จำนวน 3 ราย</t>
  </si>
  <si>
    <t xml:space="preserve"> - ทอดพระเนตรศูนย์พัฒาเด็กเล็ก และการเรียนการสอนในระบบ มอนเตสซอรี่ เพื่อเป็นการเตรียมความพร้อมในการเรียนรู้และพัฒนาเด็กเล็ก</t>
  </si>
  <si>
    <t xml:space="preserve"> - ผู้แทนคณะกรรมการโครงการชาน้ำมัน มูลนิธิแม่ฟ้าหลวงฯ กราบบังคมทูลรายงานสรุปผลการดำเนินงานส่งเสริมอาชีพของโครงการ การขยายผลสู่จังหวัดต่างๆ และเยี่ยมราษฏรตัวอย่างที่ประสบความสำเร็จจากการส่งเสริมอาชีพที่มีรายได้อย่างต่อเนื่อง</t>
  </si>
  <si>
    <t xml:space="preserve"> - ประทับรถยนต์พระที่นั่ง เสด็จฯ ไปยังหอะวังไฟแปลงปลูกป่า FPT33</t>
  </si>
  <si>
    <t xml:space="preserve"> - รถยนต์พระที่นั่งถึงหอระวังไฟแปลงปลูกป่า FPT33</t>
  </si>
  <si>
    <t xml:space="preserve"> - ทอดพระเนตรการฟื้นตัวของป่าในพื้นที่โครงการแนวเขตแปลงชาน้ำมัน</t>
  </si>
  <si>
    <t xml:space="preserve"> - ผู้แทนคณะกรรมการโครงการชาน้ำมัน มูลนิธิแม่ฟ้าหลวงฯ กราบบังคมทูลรายงาน เรื่องสภาพป่าและแปลงชาน้ำมันปางมะหัน การทำข้อมูลในโครงการ T-VER และการขยายผลจากโครงการพัฒนาดอยตุงสู่โครงการชาน้ำมัน</t>
  </si>
  <si>
    <t xml:space="preserve"> - รถยนต์พระที่นั่งถึงวนอุทยานสันพญาไพร</t>
  </si>
  <si>
    <t xml:space="preserve"> - เสวยพระกระยาหารกลางวันที่บริเวณลานพลับพลา (โครงการพัฒนาดอยตุงฯ จัดถวาย)</t>
  </si>
  <si>
    <t>13.50 น.</t>
  </si>
  <si>
    <t xml:space="preserve"> - ประทับรถยนต์พระที่นั่ง เสด็จฯ ไปยังแปลงชาน้ำมันของนายแงะกะ ยะป่า บ้านปูนะ</t>
  </si>
  <si>
    <t xml:space="preserve"> - รถยนต์พระที่นั่งถึงแปลงชาน้ำมันของนายแงะกะ ยะป่า บ้านปูนะ</t>
  </si>
  <si>
    <t xml:space="preserve"> - ผู้แทนคณะกรรมการโครงการชาน้ำมัน มูลนิธิแม่ฟ้าหลวง กราบบังคมทูลรายงาน เรื่องการเพาะกล้าชาน้ำมันทดแทน การเก็บข้อมูลต้นชาน้ำมันรายต้นด้วย iPad และกาติดตามปรัติการให้ผลผลิตของต้นชาน้ำมัน</t>
  </si>
  <si>
    <t xml:space="preserve"> - มยุรี  (ศท.บ.)</t>
  </si>
  <si>
    <t xml:space="preserve">  - ประทับรถยนต์พระที่นั่ง เสด็จฯไปยังสำหนักงานโครงการชาน้ำมัน</t>
  </si>
  <si>
    <t>13.55 น.</t>
  </si>
  <si>
    <t xml:space="preserve"> - รถยนต์พระที่นั่งถึงสำนักงานโครงการชาน้ำมันปูนะ</t>
  </si>
  <si>
    <t xml:space="preserve"> - ประทับรถยนต์พระที่นั่งถึงบ้านนายอาเปียว มาเยอะ หมู่บ้านปางมะหัน</t>
  </si>
  <si>
    <t xml:space="preserve"> - เสด็จไปยังศาลาประชุม สำนักงานโครงการชาน้ำมันปูนะ</t>
  </si>
  <si>
    <t xml:space="preserve"> - คณะนักวิจัยกราบบังคมทูลรายงานผลการวิจัยและผลการปฏิบัติงาน ประจำปี 2560</t>
  </si>
  <si>
    <t xml:space="preserve"> - คณะนักวิจัยกราบบังคมทูลรายงานการศึกษาดูงานจากประเทศจีน</t>
  </si>
  <si>
    <t xml:space="preserve"> - นายบุญชอบ สุทธมนัสวงษ์ ผู้แทนคณะกรรมการโครงการชาน้ำมัน มูลนิธิแม่ฟ้าหลวงฯ กราบบังคมทูลรายงานเรื่องปัญหาหนอนเจาะลำต้นและแนวทางการแก้ไข</t>
  </si>
  <si>
    <t xml:space="preserve">  - ม.ล.ดิศปนัดดา  ดิศกุล ประธานเจ้าหน้าที่บริหาร มูลนิธิแม่ฟ้าหลวงฯ กราบบังคมทูลรายงาน เรื่อง การสรุปผลการเก็บข้อมูลต้นชาน้ำมันรายต้น ผลการวิเคราะห์ข้อมูล และแผนการดำเนินการปี 2561-2563</t>
  </si>
  <si>
    <t xml:space="preserve"> - ทรงเป็นประธานการประชุมคณะทำงานโครงการขยายผลพัฒนากระบวนการจัดการเรียนรู้แก่เด็กที่ไม่ใช้ภาษาไทยเป็นภาษาแม่สำหรับเด็กในพื้นที่ข้างเคียงโครงการพัฒนาดอยตุง</t>
  </si>
  <si>
    <t>เตรียมผ้าเช็ดมือ</t>
  </si>
  <si>
    <t xml:space="preserve"> - ประทับรถยนต์พระที่นั่ง เสด็จฯ ไปยังสนามเฮลิคอปเตอร์ บ้านปูนะ</t>
  </si>
  <si>
    <t>15.35 น.</t>
  </si>
  <si>
    <t xml:space="preserve"> - รถยนต์พระที่นั่งถึงสนามเฮลิคอปเตอร์ บ้านปูนะ</t>
  </si>
  <si>
    <t xml:space="preserve"> - ผบ.กองกำลังผาเมือง กราบบัคมทูลรายงานสถานการณ์ด้านชายแดน</t>
  </si>
  <si>
    <t xml:space="preserve"> - พระราชทายสิ่งของแก่ผู้แทนกองกำลังผาเมือง</t>
  </si>
  <si>
    <t xml:space="preserve"> - ฉายพระฉายาลักษณ์ร่วมกับข้าราชการทหาร กองกำลังผาเมือง จำนวน 2 ชุด</t>
  </si>
  <si>
    <t xml:space="preserve"> - ประทับเฮลิคอปเตอร์พระที่นั่ง เสด็จไปยังสนามเฮลิคอปเตอร์ชั่วคราวบ้านจะนู หมู่ที่ 8 ต.ห้วยชมพู อ.เมืองเชียงราย จ.เชียงราย</t>
  </si>
  <si>
    <t>17.25 น.</t>
  </si>
  <si>
    <t xml:space="preserve"> - เฮลิคอปเตอร์พระที่นั่งถึงสนามบินเฮลิคอปเตอร์ดอยตุง</t>
  </si>
  <si>
    <t>วันพฤหัสบดี ที่ 15  กุมภาพันธ์  2561</t>
  </si>
  <si>
    <t xml:space="preserve"> - ประทับรถยนต์พระที่นั่งจากพระตำหนักดอยตุง  เสด็จฯ ไปยังโครงการเลี้ยงแพะพันธุ์แบล็คเบงกอล</t>
  </si>
  <si>
    <t>19.45 น.</t>
  </si>
  <si>
    <t>วันศุกร์ ที่ 16  กุมภาพันธ์  2561</t>
  </si>
  <si>
    <t xml:space="preserve"> - ทรงเป็นประธานการประชุมคณะกรรมการมูลนิธิแม่ฟ้าหลวง ในพระบรมราชูปถัมภ์ ครั้งที่ ๑/๒๕๖๑</t>
  </si>
  <si>
    <t xml:space="preserve"> - สมควรแก่เวลา เสด็จฯ กลับพระตำหนักดอยตุง</t>
  </si>
  <si>
    <t xml:space="preserve">     - พระกระยาหารกลางวัน</t>
  </si>
  <si>
    <t xml:space="preserve"> - ประทับรถยนต์พระที่นั่งเสด็จฯ ไปยังท่าอากาศยานนานาชาติแม่ฟ้าหลวง</t>
  </si>
  <si>
    <t>#</t>
  </si>
  <si>
    <t>ชื่อ-สกุล</t>
  </si>
  <si>
    <t>ตำแหน่ง</t>
  </si>
  <si>
    <t>ขาไป</t>
  </si>
  <si>
    <t>ขากลับ</t>
  </si>
  <si>
    <t>วันที่</t>
  </si>
  <si>
    <t>สายการบิน</t>
  </si>
  <si>
    <t>เที่ยวบิน</t>
  </si>
  <si>
    <t>เวลา</t>
  </si>
  <si>
    <t>ประธานคณะกรรมการ</t>
  </si>
  <si>
    <t>ไทยสไมล์</t>
  </si>
  <si>
    <t>WE134</t>
  </si>
  <si>
    <t>14.45-16.05</t>
  </si>
  <si>
    <t>ดร. สุเมธ ตันติเวชกุล</t>
  </si>
  <si>
    <t>กรรมการ</t>
  </si>
  <si>
    <t>จัดการเดินทางเอง</t>
  </si>
  <si>
    <t>พลเอกแป้ง มาลากุล ณ อยุธยา</t>
  </si>
  <si>
    <t>นกแอร์</t>
  </si>
  <si>
    <t>DD8716</t>
  </si>
  <si>
    <t>11.40-12.55</t>
  </si>
  <si>
    <t>DD8719</t>
  </si>
  <si>
    <t>16.00-17.15</t>
  </si>
  <si>
    <t>คุณนคร พงค์น้อย</t>
  </si>
  <si>
    <t>อยู่ที่เชียงราย</t>
  </si>
  <si>
    <t>ร้อยเอกจิทัศ ศรสงคราม</t>
  </si>
  <si>
    <t>WE135</t>
  </si>
  <si>
    <t>16.35 - 17.55</t>
  </si>
  <si>
    <t>คุณมนูญ สรรค์คุณากร</t>
  </si>
  <si>
    <t>แอร์เอเชีย</t>
  </si>
  <si>
    <t>FD3203</t>
  </si>
  <si>
    <t>07.45-09.05</t>
  </si>
  <si>
    <t>FD3208</t>
  </si>
  <si>
    <t>15.50 - 17.10</t>
  </si>
  <si>
    <t>คุณฐาปน สิรัวัฒนภักดี</t>
  </si>
  <si>
    <t>FD3205</t>
  </si>
  <si>
    <t>20.40-22.05</t>
  </si>
  <si>
    <t>DD8717</t>
  </si>
  <si>
    <t>13.05-14.25</t>
  </si>
  <si>
    <t>ดร. วิรไท สันติประภพ</t>
  </si>
  <si>
    <t>WE137</t>
  </si>
  <si>
    <t>20.40-22.00</t>
  </si>
  <si>
    <t>หม่อมหลวงดิศปนัดดา ดิศกุล</t>
  </si>
  <si>
    <t>คุณบรรยง พงษ์พานิช</t>
  </si>
  <si>
    <t>กรรมการและเหรัญญิก</t>
  </si>
  <si>
    <t>DD8718</t>
  </si>
  <si>
    <t>14.15-15.30</t>
  </si>
  <si>
    <t>DD8723</t>
  </si>
  <si>
    <t>18.25-19.40</t>
  </si>
  <si>
    <t>ท่านผู้หญิงบุตรี วีระไวทยะ</t>
  </si>
  <si>
    <t>กรรมการและเลขาธิการ</t>
  </si>
  <si>
    <t>WE130</t>
  </si>
  <si>
    <t>08.45-10.15</t>
  </si>
  <si>
    <t>คุณหญิงพวงร้อย ดิศกุล ณ อยุธยา</t>
  </si>
  <si>
    <t>กรรมการและรองเลขาธิการ</t>
  </si>
  <si>
    <t>WE132</t>
  </si>
  <si>
    <t>10.50-12.10</t>
  </si>
  <si>
    <t>คุณภาวนา เนียมลอย</t>
  </si>
  <si>
    <t>กรรมการและเลขานุการ</t>
  </si>
  <si>
    <t>คุณอภิลาศ โอสถานนท์</t>
  </si>
  <si>
    <t>ที่ปรึกษามูลนิธิฯ</t>
  </si>
  <si>
    <t>FD3209</t>
  </si>
  <si>
    <t>16.20-17.45</t>
  </si>
  <si>
    <t>ขอรถเช็นทั้งไป-กลับ</t>
  </si>
  <si>
    <t>คุณฤกษ์ ศยามานนท์</t>
  </si>
  <si>
    <t>บางกอก</t>
  </si>
  <si>
    <t>PG233</t>
  </si>
  <si>
    <t>13.20-14.45</t>
  </si>
  <si>
    <t>คุณพิพัฒน์พงศ์ อิศรเสนา ณ อยุธยา</t>
  </si>
  <si>
    <t>กรรมการบริหาร</t>
  </si>
  <si>
    <t>ถึงวันที่ 13/2</t>
  </si>
  <si>
    <t>Mr. Alessandro Calvani</t>
  </si>
  <si>
    <t>ที่ปรึกษาประธานฯ</t>
  </si>
  <si>
    <t>ดร. กุลภัทรา สิโรดม</t>
  </si>
  <si>
    <t>ดร. รอม หิรัญพฤกษ์</t>
  </si>
  <si>
    <t>หม่อมราชวงศ์อุษณิสา สุขสวัสดิ์</t>
  </si>
  <si>
    <t>คุณต้องใจ ธนะชานันท์</t>
  </si>
  <si>
    <t>ที่ปรึกษาคณะกรรมการบริหาร</t>
  </si>
  <si>
    <t>คุณพิสิฐ ปัญจคุณาภรณ์</t>
  </si>
  <si>
    <t>FD3440</t>
  </si>
  <si>
    <t>18.45-20.00</t>
  </si>
  <si>
    <t>คุณปัทมา เพชรเรียง</t>
  </si>
  <si>
    <t>ที่ปรึกษาด้านกฎหมาย</t>
  </si>
  <si>
    <t>บางกอกแอร์</t>
  </si>
  <si>
    <t>PG234</t>
  </si>
  <si>
    <t>15.40-17.10</t>
  </si>
  <si>
    <t>คุณบุญชอบ สุทธมนัสวงษ์</t>
  </si>
  <si>
    <t>คุณวีรชัย วิภาตวิทย์</t>
  </si>
  <si>
    <t>คุณเชี่ยวชาญ เคียงศิริ</t>
  </si>
  <si>
    <t>ระหว่างวันที่ 12-16 กุมภาพันธ์ 2561</t>
  </si>
  <si>
    <t>บ้านรับรอง VIP 7</t>
  </si>
  <si>
    <t>บ้านรับรอง VIP 4</t>
  </si>
  <si>
    <t>บ้านรับรอง VIP 3</t>
  </si>
  <si>
    <t>บ้านรับรอง VIP 9</t>
  </si>
  <si>
    <t>บ้านรับรอง VIP 6</t>
  </si>
  <si>
    <t>บ้านรับรอง VIP 10</t>
  </si>
  <si>
    <t>บ้านรับรอง VIP 8</t>
  </si>
  <si>
    <t>ต้นน้ำ</t>
  </si>
  <si>
    <t>พระนาม-นาม ผู้เข้าพักที่ดอยตุง ช่วงวันที่ 12-16 กุมภาพันธ์ 2561</t>
  </si>
  <si>
    <t>ประเภทชั้น</t>
  </si>
  <si>
    <t>เลขห้อง</t>
  </si>
  <si>
    <t>เลขเตียง</t>
  </si>
  <si>
    <t>จำนวนรวมทั้งสิ้น</t>
  </si>
  <si>
    <t>คน</t>
  </si>
  <si>
    <t>ระยะเวลา</t>
  </si>
  <si>
    <t>วันที่เข้าพัก</t>
  </si>
  <si>
    <t>ชั้น 1</t>
  </si>
  <si>
    <t>เสริม</t>
  </si>
  <si>
    <t>ลำดับที่</t>
  </si>
  <si>
    <t>ชื่อ-นามสกุล</t>
  </si>
  <si>
    <t>ที่พัก</t>
  </si>
  <si>
    <t>ชั้น</t>
  </si>
  <si>
    <t>จำนวนคน</t>
  </si>
  <si>
    <t>(วัน)</t>
  </si>
  <si>
    <t>ชั้น - ห้อง - เตียง</t>
  </si>
  <si>
    <t>ชั้น 2</t>
  </si>
  <si>
    <t>ประเภทที่พัก</t>
  </si>
  <si>
    <t>จำนวน (คน)</t>
  </si>
  <si>
    <t>Capacity</t>
  </si>
  <si>
    <t>Remain</t>
  </si>
  <si>
    <t>ประเภทอาหาร</t>
  </si>
  <si>
    <t xml:space="preserve">หม่อมหลวงมานีทิพย์  เทวกุล                       </t>
  </si>
  <si>
    <t>พระตำหนัก</t>
  </si>
  <si>
    <t>01</t>
  </si>
  <si>
    <t>ชั้น 3</t>
  </si>
  <si>
    <t>บุฟเฟ่ต์</t>
  </si>
  <si>
    <t>อาคาร</t>
  </si>
  <si>
    <t>ห้อง</t>
  </si>
  <si>
    <t>เตียง</t>
  </si>
  <si>
    <t>รวม</t>
  </si>
  <si>
    <t>นางสาวเขมาภร  เสมารัตน์</t>
  </si>
  <si>
    <t>02</t>
  </si>
  <si>
    <t>ชั้นใต้ดิน</t>
  </si>
  <si>
    <t>อาหารกล่อง</t>
  </si>
  <si>
    <t>อาคาร 1 VIP</t>
  </si>
  <si>
    <t>ห้อง 01</t>
  </si>
  <si>
    <t>นางสาวจำลอง เมธีพิทักษ์ศิริกุล</t>
  </si>
  <si>
    <t>03</t>
  </si>
  <si>
    <t>ชั้นลอย</t>
  </si>
  <si>
    <t>ห้อง 02</t>
  </si>
  <si>
    <t>นางสาวสกาวรัตน์ หาญกาญจนสุวัฒน์</t>
  </si>
  <si>
    <t>04</t>
  </si>
  <si>
    <t xml:space="preserve">อาคาร 1 </t>
  </si>
  <si>
    <t>ห้อง 03/1</t>
  </si>
  <si>
    <t>นางสาวกัญญาภา  เหมเวช</t>
  </si>
  <si>
    <t>ห้อง 03/2</t>
  </si>
  <si>
    <t>พยาบาล #1</t>
  </si>
  <si>
    <t>05</t>
  </si>
  <si>
    <t>ห้อง 04</t>
  </si>
  <si>
    <t>พยาบาล #2</t>
  </si>
  <si>
    <t>ห้อง 05</t>
  </si>
  <si>
    <t>พยาบาล #3</t>
  </si>
  <si>
    <t xml:space="preserve">นายทหาร ศ.ร.ภ. </t>
  </si>
  <si>
    <t>06</t>
  </si>
  <si>
    <t>นายตำรวจราชสำนัก ฯ</t>
  </si>
  <si>
    <t>ห้อง 03</t>
  </si>
  <si>
    <t>คุณหญิงอารยา  พิบูลนครินทร์</t>
  </si>
  <si>
    <t>07</t>
  </si>
  <si>
    <t>นางเกตุวลี</t>
  </si>
  <si>
    <t>นางชญานุตม์</t>
  </si>
  <si>
    <t>08</t>
  </si>
  <si>
    <t>ห้อง 06</t>
  </si>
  <si>
    <t>นางสาวอรวรรณ แย้มพลาย</t>
  </si>
  <si>
    <t>ห้อง 07</t>
  </si>
  <si>
    <t>มหาดเล็ก</t>
  </si>
  <si>
    <t>09</t>
  </si>
  <si>
    <t>ห้อง 08</t>
  </si>
  <si>
    <t>กรมวัง</t>
  </si>
  <si>
    <t>ห้อง 09</t>
  </si>
  <si>
    <t>ช่างภาพ #1</t>
  </si>
  <si>
    <t>ห้อง 10</t>
  </si>
  <si>
    <t>ช่างภาพ #2</t>
  </si>
  <si>
    <t>ช่างภาพ #3</t>
  </si>
  <si>
    <t xml:space="preserve">ราชองครักษ์เวร #1 </t>
  </si>
  <si>
    <t>10</t>
  </si>
  <si>
    <t>ปูผ้า</t>
  </si>
  <si>
    <t>ราชองครักษ์เวร #2</t>
  </si>
  <si>
    <t>ราชองครักษ์เวร #3</t>
  </si>
  <si>
    <t>ใต้ดิน</t>
  </si>
  <si>
    <t>ราชองครักษ์เวร #4</t>
  </si>
  <si>
    <t>ราชองครักษ์เวร #5</t>
  </si>
  <si>
    <t>ราชองครักษ์เวร #6</t>
  </si>
  <si>
    <t>ราชองครักษ์ประจำ #1</t>
  </si>
  <si>
    <t>ราชองครักษ์ประจำ #2</t>
  </si>
  <si>
    <t>ลอย</t>
  </si>
  <si>
    <t>นายแพทย์ประจำพระองค์</t>
  </si>
  <si>
    <t>นางสาวสิธนา วสุธาร</t>
  </si>
  <si>
    <t>นางสาวสาทร วสุธาร</t>
  </si>
  <si>
    <t>Pending</t>
  </si>
  <si>
    <t>นางสาวสุภรัตน์ เลิศพาณิชย์กุล</t>
  </si>
  <si>
    <t>คอนเฟิร์มคณะอาจารย์ ศุภรัตน์</t>
  </si>
  <si>
    <t>มหาดเล็ก #1</t>
  </si>
  <si>
    <t>คอนเฟิร์มเวลาทีมล่วงหน้า</t>
  </si>
  <si>
    <t>มหาดเล็ก #2</t>
  </si>
  <si>
    <t>มหาดเล็ก #3</t>
  </si>
  <si>
    <t>มหาดเล็ก #4</t>
  </si>
  <si>
    <t>มหาดเล็ก #5</t>
  </si>
  <si>
    <t>มหาดเล็ก #6</t>
  </si>
  <si>
    <t>มหาดเล็ก #7</t>
  </si>
  <si>
    <t>มหาดเล็ก #8</t>
  </si>
  <si>
    <t>มหาดเล็ก #9</t>
  </si>
  <si>
    <t>มหาดเล็ก #10</t>
  </si>
  <si>
    <t>มหาดเล็ก #11</t>
  </si>
  <si>
    <t>มหาดเล็ก #12</t>
  </si>
  <si>
    <t>มหาดเล็ก #13</t>
  </si>
  <si>
    <t>มหาดเล็ก #14</t>
  </si>
  <si>
    <t>มหาดเล็ก #15</t>
  </si>
  <si>
    <t>ชาวที่ #1</t>
  </si>
  <si>
    <t>ชาวที่ #2</t>
  </si>
  <si>
    <t>ชาวที่ #3</t>
  </si>
  <si>
    <t>ชาวที่ #4</t>
  </si>
  <si>
    <t>ชาวที่ #5</t>
  </si>
  <si>
    <t>ชาวที่ #6</t>
  </si>
  <si>
    <t>ชาวที่ #7</t>
  </si>
  <si>
    <t>คุณโทนี่</t>
  </si>
  <si>
    <t>เจ้าหน้าที่หน่วยแยก รปภ.บส.ประจำ รอ.</t>
  </si>
  <si>
    <t>คุณอดุลย์ (สารถี)</t>
  </si>
  <si>
    <t>สารถี รยลพระที่นั่ง #1</t>
  </si>
  <si>
    <t>รยล</t>
  </si>
  <si>
    <t>คุณลูกหยี พขร</t>
  </si>
  <si>
    <t>*ลูกหยี พขร. 1</t>
  </si>
  <si>
    <t>รยล ล่วงหน้า ชาวที่ กรมวัง สุนัขทรงเลี้ยง</t>
  </si>
  <si>
    <t xml:space="preserve">วันที่ 9 ก.พ. 17.00 น.  ชาวที่ และรถสัมภาระ (คุณวรรณ) ชั้นลอยพระตำหนัก + คนขับ (คุณลูกหยี พักอาคาร 2 ห้องสุนัขทรงเลี้ยง) จำนวน 10+1 คน </t>
  </si>
  <si>
    <t>ท่านผู้หญิง</t>
  </si>
  <si>
    <t>คุณบันนี</t>
  </si>
  <si>
    <t>อาจารย์ ประพจน์</t>
  </si>
  <si>
    <t>คณะ อาจารย์ สุ</t>
  </si>
  <si>
    <t>ขบวน รยล</t>
  </si>
  <si>
    <t>ที่ปรึกษาโครงการ</t>
  </si>
  <si>
    <t>เจ้าหน้าที่โครงการ</t>
  </si>
  <si>
    <t>นายชูชาติ</t>
  </si>
  <si>
    <t>นายวารินทร์</t>
  </si>
  <si>
    <t>Mr. Isao Kuroda</t>
  </si>
  <si>
    <t>Mr. Minehide Matsuo</t>
  </si>
  <si>
    <t>#5</t>
  </si>
  <si>
    <t xml:space="preserve">One Thai staff </t>
  </si>
  <si>
    <t>แผนผังพระตำหนัก</t>
  </si>
  <si>
    <t>ห้อง 4</t>
  </si>
  <si>
    <t>ห้อง 5</t>
  </si>
  <si>
    <t>ห้อง  6</t>
  </si>
  <si>
    <t>ห้อง  
7</t>
  </si>
  <si>
    <t>ห้อง 8</t>
  </si>
  <si>
    <t>ห้อง 9</t>
  </si>
  <si>
    <t>ห้องโถง</t>
  </si>
  <si>
    <t>ห้อง 1</t>
  </si>
  <si>
    <t>ห้อง 2</t>
  </si>
  <si>
    <t>ห้อง 3</t>
  </si>
  <si>
    <t>ห้อง 11</t>
  </si>
  <si>
    <t>ห้อง  12</t>
  </si>
  <si>
    <t>ห้อง  13</t>
  </si>
  <si>
    <t>ม.ล. มานีทิพย์  เทวกุล</t>
  </si>
  <si>
    <t>น.ส.เขมาภร  เสมารัตน์</t>
  </si>
  <si>
    <t>น.ส.จำลอง  เมธีพิทักษ์ศิริกุล</t>
  </si>
  <si>
    <t>น.ส.สกาวรัตน์  หาญกาญจนสุวัฒน์</t>
  </si>
  <si>
    <t>ราชองครักษ์เวร (6)</t>
  </si>
  <si>
    <t>ราชองครักษ์ประจำ (2)</t>
  </si>
  <si>
    <t>ศรภ. (2)</t>
  </si>
  <si>
    <t>น.ส.สิธนา  
วสุธาร</t>
  </si>
  <si>
    <t>นายตำรวจราชสำนักประจำ (2)</t>
  </si>
  <si>
    <t>น.ส.สาทร 
 วสุธาร</t>
  </si>
  <si>
    <t>คุณหญิงอารยา  พิบูลย์นครินทร์</t>
  </si>
  <si>
    <t>นางเกตุวลี  
นภาศัพท์</t>
  </si>
  <si>
    <t>มหาดเล็ก (15)</t>
  </si>
  <si>
    <t>นางชญานุตม์  อินทุดม</t>
  </si>
  <si>
    <t>ชาวที่ (7)</t>
  </si>
  <si>
    <t xml:space="preserve">น.ส.อรวรรณ  
แย้มพลาย </t>
  </si>
  <si>
    <t>VIP 1</t>
  </si>
  <si>
    <t>ชั้น2 ริมสุดซ้าย</t>
  </si>
  <si>
    <t>1 เตียงใหญ่</t>
  </si>
  <si>
    <t>VIP 2</t>
  </si>
  <si>
    <t>ชั้น 2 ตรงบันได</t>
  </si>
  <si>
    <t>VIP 3.1</t>
  </si>
  <si>
    <t>คณะ อ.สุ</t>
  </si>
  <si>
    <t>เตียงเล็ก 1เตียง</t>
  </si>
  <si>
    <t>VIP 3.2</t>
  </si>
  <si>
    <t>เตียงเล็ก 2เตียง</t>
  </si>
  <si>
    <t>VIP 4</t>
  </si>
  <si>
    <t xml:space="preserve">ชั้น1 </t>
  </si>
  <si>
    <t>2เตียง</t>
  </si>
  <si>
    <t>VIP 5</t>
  </si>
  <si>
    <t>อ.ประพจน์</t>
  </si>
  <si>
    <t xml:space="preserve">เข้าพักระหว่างวันที่ 12 -  16 ก.พ. 61 </t>
  </si>
  <si>
    <t>จำนวน 3 คน</t>
  </si>
  <si>
    <t>พระสหายมาเตรียมของไหว้เจ้า องคมนตรีไม่มาแล้ว ควรจัดวีไอพีอาคาร 1 ได้ 2 ห้องก็จะดี เป็นหญิงหมด</t>
  </si>
  <si>
    <t>อาคาร  2</t>
  </si>
  <si>
    <t>ชั้นที่ 1</t>
  </si>
  <si>
    <t>ห้องพัก  1 (TWN)</t>
  </si>
  <si>
    <t>ชั้นที่  2</t>
  </si>
  <si>
    <t>ห้องพัก  2 (TWN)</t>
  </si>
  <si>
    <t>ห้องพัก  3</t>
  </si>
  <si>
    <t>สารถี</t>
  </si>
  <si>
    <t>ห้องพัก 5 (SGL)</t>
  </si>
  <si>
    <t>อดุลย์ (สารถี)</t>
  </si>
  <si>
    <t>ห้องรับแขก</t>
  </si>
  <si>
    <t>ห้องพัก 4 (TWN)</t>
  </si>
  <si>
    <t>บันได</t>
  </si>
  <si>
    <t>ชั้นที่  3</t>
  </si>
  <si>
    <t>ห้องพัก  6  (ห้องรวม 10 เตียง)</t>
  </si>
  <si>
    <t>ตารางเข้าพักดอยตุงลอด์จ     วันที่ 14 กุมภาพันธุ์ 2561</t>
  </si>
  <si>
    <t>สันทนาการ</t>
  </si>
  <si>
    <t>Room No.</t>
  </si>
  <si>
    <t>Leelawadee</t>
  </si>
  <si>
    <t>คุณพิพัฒน์พงศ์</t>
  </si>
  <si>
    <t>คุณอภิลาศ</t>
  </si>
  <si>
    <t>คุณฐาปน</t>
  </si>
  <si>
    <t>ลูกค้า</t>
  </si>
  <si>
    <t>1ST Floor</t>
  </si>
  <si>
    <t xml:space="preserve">G </t>
  </si>
  <si>
    <t>348 พนง.</t>
  </si>
  <si>
    <t>347 พนง.</t>
  </si>
  <si>
    <t>346 พนง.</t>
  </si>
  <si>
    <t>345 พนง.</t>
  </si>
  <si>
    <t>344 พนง.</t>
  </si>
  <si>
    <t>คุณบุษราคัม</t>
  </si>
  <si>
    <t>คุณสุรีรัตน์</t>
  </si>
  <si>
    <t>คุณนัยนา</t>
  </si>
  <si>
    <t>คุณนิศารัตน์</t>
  </si>
  <si>
    <t>นายตฤณฉัฏฐ์</t>
  </si>
  <si>
    <t>ผส.จัดซื้อ</t>
  </si>
  <si>
    <t>คุณลีลา</t>
  </si>
  <si>
    <t>คุณฐิตานันท์</t>
  </si>
  <si>
    <t>ผส.การเงิน</t>
  </si>
  <si>
    <t>2st Floor</t>
  </si>
  <si>
    <t>328 พนง.</t>
  </si>
  <si>
    <t>คุณพวงเพชร</t>
  </si>
  <si>
    <t>คุณเกิดแก้ว</t>
  </si>
  <si>
    <t>คุณคงศักดิ์</t>
  </si>
  <si>
    <t>คุณพลชม</t>
  </si>
  <si>
    <t>คุณมาโนชญ์</t>
  </si>
  <si>
    <t>Check in</t>
  </si>
  <si>
    <t>คุณวิไลวรรณ</t>
  </si>
  <si>
    <t>งานการศึกษา</t>
  </si>
  <si>
    <t>และผู้ช่วยคุณณรงค์</t>
  </si>
  <si>
    <t>คุณถวิล</t>
  </si>
  <si>
    <t>1st Floor</t>
  </si>
  <si>
    <t>316 พนง.</t>
  </si>
  <si>
    <t>315 พนง.</t>
  </si>
  <si>
    <t>314 พนง.</t>
  </si>
  <si>
    <t>313 พนง.</t>
  </si>
  <si>
    <t>312 พนง.</t>
  </si>
  <si>
    <t>คุณไพรัช</t>
  </si>
  <si>
    <t>คุณมาร์ติน</t>
  </si>
  <si>
    <t>ผส.เซรามิค</t>
  </si>
  <si>
    <t>G</t>
  </si>
  <si>
    <t>Second Floor</t>
  </si>
  <si>
    <t>Third Floor</t>
  </si>
  <si>
    <t>VIP  3  ( Double )</t>
  </si>
  <si>
    <t>VIP  2  ( Double )</t>
  </si>
  <si>
    <t>VIP  1  ( Double )</t>
  </si>
  <si>
    <t>VIP  8  ( Twin )</t>
  </si>
  <si>
    <t>VIP  10  ( Twin )</t>
  </si>
  <si>
    <t>คุณบรรยง</t>
  </si>
  <si>
    <t>ดร สุเมธ</t>
  </si>
  <si>
    <t>พลเอกแป้ง</t>
  </si>
  <si>
    <t>คุณต้องใจ</t>
  </si>
  <si>
    <t>คุณปัทมา</t>
  </si>
  <si>
    <t>VIP  4  ( Double )</t>
  </si>
  <si>
    <t>9 ( Trlpple )</t>
  </si>
  <si>
    <t>ดร.วิรไท</t>
  </si>
  <si>
    <t>คุณภาวนา</t>
  </si>
  <si>
    <t>ชั้น 3 : B 3 ห้อง 21 เตียง</t>
  </si>
  <si>
    <t xml:space="preserve"> 7  ( Double )</t>
  </si>
  <si>
    <t>B  2</t>
  </si>
  <si>
    <t>B  1</t>
  </si>
  <si>
    <t>คุณมนูญ</t>
  </si>
  <si>
    <t>( 12 Bed )</t>
  </si>
  <si>
    <t>( 8 Bed )</t>
  </si>
  <si>
    <t xml:space="preserve"> 6  ( Double )</t>
  </si>
  <si>
    <t xml:space="preserve"> 5  ( Double )</t>
  </si>
  <si>
    <t>คุณจิทัศ</t>
  </si>
  <si>
    <t>เจ้าหน้าที่</t>
  </si>
  <si>
    <t>โครงการฯ</t>
  </si>
  <si>
    <t>ชั้น 4</t>
  </si>
  <si>
    <t>เตียง 1</t>
  </si>
  <si>
    <t>ซัน</t>
  </si>
  <si>
    <t>เอก it</t>
  </si>
  <si>
    <t>เตียง 2</t>
  </si>
  <si>
    <t>เตียง 3</t>
  </si>
  <si>
    <t>คุณจี้</t>
  </si>
  <si>
    <t>เตียง 4</t>
  </si>
  <si>
    <t>เตียง 5</t>
  </si>
  <si>
    <t>เตียง 6</t>
  </si>
  <si>
    <t>ห้อง 7</t>
  </si>
  <si>
    <t>พี่แจ็ค</t>
  </si>
  <si>
    <t>พี่มิ่ง</t>
  </si>
  <si>
    <t>ฟิว</t>
  </si>
  <si>
    <t>จอย</t>
  </si>
  <si>
    <t>รัตนาพร</t>
  </si>
  <si>
    <t>จำรัส</t>
  </si>
  <si>
    <t>ตารางเข้าพัก ดอยตุงลอด์จ ประจำวันที่ 13 -17  เดือนกุมภาพันธ์ พศ.2560</t>
  </si>
  <si>
    <t>Living room</t>
  </si>
  <si>
    <t>จนท.โครงการฯ</t>
  </si>
  <si>
    <t>คุณพิศิษฐ์</t>
  </si>
  <si>
    <t>9 ห้อง</t>
  </si>
  <si>
    <t xml:space="preserve">Guide room </t>
  </si>
  <si>
    <t>In 16-20</t>
  </si>
  <si>
    <t>อ.มาติน</t>
  </si>
  <si>
    <t>ทหาร</t>
  </si>
  <si>
    <t>รองผู้การ</t>
  </si>
  <si>
    <t>ผบ.</t>
  </si>
  <si>
    <t>คุณวิสูตร</t>
  </si>
  <si>
    <t>Ground</t>
  </si>
  <si>
    <t>ตร.</t>
  </si>
  <si>
    <t>ภาค 5</t>
  </si>
  <si>
    <t>6 ห้อง</t>
  </si>
  <si>
    <t>แม่บ้าน</t>
  </si>
  <si>
    <t>In13 - 14</t>
  </si>
  <si>
    <t>In7-16</t>
  </si>
  <si>
    <t xml:space="preserve"> Floor</t>
  </si>
  <si>
    <t>รวม 15 ห้อง</t>
  </si>
  <si>
    <t>เค ห้องอาหาร</t>
  </si>
  <si>
    <t>เก็บของ ช่าง</t>
  </si>
  <si>
    <t>Leelawadee Terrace</t>
  </si>
  <si>
    <t>นักบิน ฮ.</t>
  </si>
  <si>
    <t>ศรภ.</t>
  </si>
  <si>
    <t>In10 - 18</t>
  </si>
  <si>
    <t>In12 - 14</t>
  </si>
  <si>
    <t>นักข่าว</t>
  </si>
  <si>
    <t>รยล.</t>
  </si>
  <si>
    <t>นักกายภาพ</t>
  </si>
  <si>
    <t>หมอ</t>
  </si>
  <si>
    <t>พยาบาล</t>
  </si>
  <si>
    <t>(TRP)</t>
  </si>
  <si>
    <t>(SGL)</t>
  </si>
  <si>
    <t>ท่านรองฯ</t>
  </si>
  <si>
    <t>ครูนันท์</t>
  </si>
  <si>
    <t>รอ.</t>
  </si>
  <si>
    <t>สื่อสาร</t>
  </si>
  <si>
    <t xml:space="preserve">Ground </t>
  </si>
  <si>
    <t>In12 - 16</t>
  </si>
  <si>
    <t>Floor</t>
  </si>
  <si>
    <t>ห้องขบวน</t>
  </si>
  <si>
    <t>ห้องลูกค้า</t>
  </si>
  <si>
    <t>แขกสนง</t>
  </si>
  <si>
    <r>
      <t>1</t>
    </r>
    <r>
      <rPr>
        <vertAlign val="superscript"/>
        <sz val="10"/>
        <rFont val="Calibri Light"/>
        <family val="2"/>
        <scheme val="major"/>
      </rPr>
      <t>st</t>
    </r>
    <r>
      <rPr>
        <sz val="10"/>
        <rFont val="Calibri Light"/>
        <family val="2"/>
        <scheme val="major"/>
      </rPr>
      <t xml:space="preserve"> Floor</t>
    </r>
  </si>
  <si>
    <r>
      <t>2</t>
    </r>
    <r>
      <rPr>
        <vertAlign val="superscript"/>
        <sz val="10"/>
        <rFont val="Calibri Light"/>
        <family val="2"/>
        <scheme val="major"/>
      </rPr>
      <t>nd</t>
    </r>
    <r>
      <rPr>
        <sz val="10"/>
        <rFont val="Calibri Light"/>
        <family val="2"/>
        <scheme val="major"/>
      </rPr>
      <t xml:space="preserve"> Floor</t>
    </r>
  </si>
  <si>
    <t>209(DBL)</t>
  </si>
  <si>
    <t>203 (DBL)</t>
  </si>
  <si>
    <t>222 (DBL)</t>
  </si>
  <si>
    <t>221 (DBL)</t>
  </si>
  <si>
    <t>220 (DBL)</t>
  </si>
  <si>
    <t>219 (DBL)</t>
  </si>
  <si>
    <t>215 (DBL)</t>
  </si>
  <si>
    <t>334(DBL)</t>
  </si>
  <si>
    <t>333(DBL)</t>
  </si>
  <si>
    <t>324(DBL)</t>
  </si>
  <si>
    <t>323(DBL)</t>
  </si>
  <si>
    <t>320(DBL)</t>
  </si>
  <si>
    <t>318(DBL)</t>
  </si>
  <si>
    <t>308(DBL)</t>
  </si>
  <si>
    <t>307(DBL)</t>
  </si>
  <si>
    <t>304(DBL)</t>
  </si>
  <si>
    <t>302(DBL)</t>
  </si>
  <si>
    <t>Sandro</t>
  </si>
  <si>
    <t>อ.กุลภัทรา</t>
  </si>
  <si>
    <t>ดร.รอม</t>
  </si>
  <si>
    <t>ปลัดบุญชอบ</t>
  </si>
  <si>
    <t>เซิน ปุ๋ย แป้ง</t>
  </si>
  <si>
    <t>อุษณิษา</t>
  </si>
  <si>
    <t>(Spare)</t>
  </si>
  <si>
    <t>คุณพิสิฐ</t>
  </si>
  <si>
    <t>ผู้การ</t>
  </si>
  <si>
    <t>เชียงราย</t>
  </si>
  <si>
    <t>พระสุธารส</t>
  </si>
  <si>
    <t>พี่อุไร</t>
  </si>
  <si>
    <t>พี่อภิชาติ</t>
  </si>
  <si>
    <t>พระสุธารส (ไอศกรีมลูก)</t>
  </si>
  <si>
    <t>ผู้ติดตาม (ไอศกรีมแท่ง)</t>
  </si>
  <si>
    <t>เครื่องดื่ม</t>
  </si>
  <si>
    <t xml:space="preserve"> - พี่อภิชาติ</t>
  </si>
  <si>
    <t xml:space="preserve"> - พระสุธารส (ข้าวเกรียบปากหม้อ เห็ด เป็นต้น งดของหวาน เลี่ยงของทอด)</t>
  </si>
  <si>
    <t xml:space="preserve"> - พี่อุ๋ม</t>
  </si>
  <si>
    <t xml:space="preserve"> - คุณดุ๊ก / พี่เอิร์ต</t>
  </si>
  <si>
    <t>ท่านทูตเปรู</t>
  </si>
  <si>
    <t>Mitsui</t>
  </si>
  <si>
    <t>โครงการ</t>
  </si>
  <si>
    <t>พี่ติ๊ก</t>
  </si>
  <si>
    <t>209 DBL</t>
  </si>
  <si>
    <t>203 DBL</t>
  </si>
  <si>
    <t>222 DBL</t>
  </si>
  <si>
    <t>221 DBL</t>
  </si>
  <si>
    <t>220 DBL</t>
  </si>
  <si>
    <t>219 DBL</t>
  </si>
  <si>
    <t>215 DBL</t>
  </si>
  <si>
    <t>213 DBL</t>
  </si>
  <si>
    <t>343 Dorm</t>
  </si>
  <si>
    <t>342 Dorm</t>
  </si>
  <si>
    <t>341 Dorm</t>
  </si>
  <si>
    <t>334 DBL</t>
  </si>
  <si>
    <t>333 DBL</t>
  </si>
  <si>
    <t>332 พนง.</t>
  </si>
  <si>
    <t>331 พนง.</t>
  </si>
  <si>
    <t>330 พนง.</t>
  </si>
  <si>
    <t>329 พนง.</t>
  </si>
  <si>
    <t>327 Dorm</t>
  </si>
  <si>
    <t>326 Dorm</t>
  </si>
  <si>
    <t>325 Dorm</t>
  </si>
  <si>
    <t>324 DBL</t>
  </si>
  <si>
    <t>323 DBL</t>
  </si>
  <si>
    <t xml:space="preserve"> 320 DBL</t>
  </si>
  <si>
    <t xml:space="preserve"> 318 DBL</t>
  </si>
  <si>
    <t>311 Dorm</t>
  </si>
  <si>
    <t>310 Dorm</t>
  </si>
  <si>
    <t>309 Dorm</t>
  </si>
  <si>
    <t>308 DBL</t>
  </si>
  <si>
    <t>307 DBL</t>
  </si>
  <si>
    <t xml:space="preserve"> 304 DBL</t>
  </si>
  <si>
    <t xml:space="preserve"> 302 DBL</t>
  </si>
  <si>
    <t>ขบวน 905</t>
  </si>
  <si>
    <t>ที่ปรึกษาและกรรมการ</t>
  </si>
  <si>
    <t>ทีมแม่ฟ้าหลวง</t>
  </si>
  <si>
    <t>(TBC)</t>
  </si>
  <si>
    <t>นักบิน ฮ</t>
  </si>
  <si>
    <t>กฏ</t>
  </si>
  <si>
    <t>พี่อุ๋ม พี่อิ๊ม</t>
  </si>
  <si>
    <t>Spare</t>
  </si>
  <si>
    <t>(คืน 12-15)</t>
  </si>
  <si>
    <t>(คืน 15)</t>
  </si>
  <si>
    <t>(คืน 15 4 ทุ่ม)</t>
  </si>
  <si>
    <t>พี่แก้ป</t>
  </si>
  <si>
    <t>(คืน 11-15)</t>
  </si>
  <si>
    <t>(คืน 14-17)</t>
  </si>
  <si>
    <t>(คืน 12)</t>
  </si>
  <si>
    <t>คืน 12-16</t>
  </si>
  <si>
    <t xml:space="preserve"> - ไม่นอน - </t>
  </si>
  <si>
    <t xml:space="preserve">ต้นน้ำห้อง 216 </t>
  </si>
  <si>
    <t xml:space="preserve">ต้นน้ำห้อง 217 </t>
  </si>
  <si>
    <t>ต้นน้ำ 222</t>
  </si>
  <si>
    <t>ต้นน้ำ 221</t>
  </si>
  <si>
    <t>ต้นน้ำ 220</t>
  </si>
  <si>
    <t>อาคาร 1 VIP 2</t>
  </si>
  <si>
    <t>อาคาร 1 VIP 4</t>
  </si>
  <si>
    <t>ต้นน้ำ 339</t>
  </si>
  <si>
    <t>ต้นน้ำ 218</t>
  </si>
  <si>
    <t>อาคาร 1 ห้อง 8</t>
  </si>
  <si>
    <t>ตึก 2 ชั้น</t>
  </si>
  <si>
    <t>ตึก 3 ชั้น</t>
  </si>
  <si>
    <t>*หมายเหตุ ยังไม่รวม นักบิน 5 ท่าน / หมอ / พยาบาล / รอ. 2 ท่าน / นักข่าว 18 ท่าน / สื่อสาร ประมาณ</t>
  </si>
  <si>
    <t>แผนผังบ้านพักรับรอง'61</t>
  </si>
  <si>
    <t>อาคาร 1 VIP (เดือนกุมภาพันธ์ พ.ศ. 2561 )</t>
  </si>
  <si>
    <t>อาคาร 1 (เดือน กุมภาพันธ์ พ.ศ.2561)</t>
  </si>
  <si>
    <t>อาคาร 1 VIP 1</t>
  </si>
  <si>
    <t>รอการยืนยัน</t>
  </si>
  <si>
    <t>วนอุทยานสันผาพญาไพร</t>
  </si>
  <si>
    <t>บ้านนายอาเปียว มาเยอะ</t>
  </si>
  <si>
    <t>ห้องสรง รวม 4 จุด และเตรียมผ้าเช็ดมือ 1 จุด</t>
  </si>
  <si>
    <t>พระเก้าอี้ รวม 4 ชุด</t>
  </si>
  <si>
    <t>โรงเรียนสามัคคีพัฒนา</t>
  </si>
  <si>
    <t xml:space="preserve"> - เตรียมผ้าเช็ดมือ จุดให้อาหาร หมู เป็ด ไก่</t>
  </si>
  <si>
    <t>สำนักงานปูนะ</t>
  </si>
  <si>
    <t>พร้อม ภรรยา</t>
  </si>
  <si>
    <t>ถึงวันที่ 7/2</t>
  </si>
  <si>
    <t>นางกรพินธุ์  ศรีสุขสวัสดิ์</t>
  </si>
  <si>
    <t>ช่างภาพส่วนพระองค์ (3)</t>
  </si>
  <si>
    <t>คุณณรงค์</t>
  </si>
  <si>
    <t>พี่เอิร์ต</t>
  </si>
  <si>
    <t>คุณใหม่</t>
  </si>
  <si>
    <t>คุณทิวา</t>
  </si>
  <si>
    <t>จอย(ฤทัย)</t>
  </si>
  <si>
    <t>จอย(สลักจิต)</t>
  </si>
  <si>
    <t>ไหม</t>
  </si>
  <si>
    <t xml:space="preserve">ม.ร.ว.ดิศนัดดา  ดิศกุล - </t>
  </si>
  <si>
    <t xml:space="preserve"> - ดร.ฤกษ์</t>
  </si>
  <si>
    <t xml:space="preserve">ท่านผู้หญิงบุตรี วีระไวทยะ - </t>
  </si>
  <si>
    <t xml:space="preserve"> - พลเอกแป้ง มาลากุล ณ อยุธยา</t>
  </si>
  <si>
    <t xml:space="preserve">คุณหญิงพวงร้อย ดิศกุล ณ อยุธยา - </t>
  </si>
  <si>
    <t xml:space="preserve"> - ดร.สุเมธ</t>
  </si>
  <si>
    <t xml:space="preserve">คุณบรรยง พงษ์พานิช - </t>
  </si>
  <si>
    <t xml:space="preserve"> - คุณภาวนา เนียมลอย</t>
  </si>
  <si>
    <t xml:space="preserve">คุณมนูญ สรรค์คุณากร - </t>
  </si>
  <si>
    <t xml:space="preserve"> - ดร. วิรไท สันติประภพ</t>
  </si>
  <si>
    <t xml:space="preserve">อ.นคร พงค์น้อย - </t>
  </si>
  <si>
    <t xml:space="preserve"> - ร้อยเอกจิทัศ ศรสงคราม</t>
  </si>
  <si>
    <t>คณะทำงาน</t>
  </si>
  <si>
    <t xml:space="preserve"> - ม.ล.ดิศปนัดดา  ดิศกุล  </t>
  </si>
  <si>
    <t xml:space="preserve"> - นายณรงค์ อภิชัย</t>
  </si>
  <si>
    <t xml:space="preserve"> - คุณภัสสิรักษ์ (ติ๊ก)</t>
  </si>
  <si>
    <t>นายสฤษฎ์รัฐ แจ้งสมบูรณ์</t>
  </si>
  <si>
    <t>***รอด้านนอก</t>
  </si>
  <si>
    <t>นายสมิทธิ หาเรือนพืชน์</t>
  </si>
  <si>
    <t>หม่อมราชวงศ์ ดิศนัดดา ดิศกุล</t>
  </si>
  <si>
    <t>ลำดับ</t>
  </si>
  <si>
    <t xml:space="preserve"> - คุณรัมภ์รดา (เอิร์ต)</t>
  </si>
  <si>
    <t>คุณฐาปน สิรัวัฒนภักดี  -</t>
  </si>
  <si>
    <t xml:space="preserve"> - คุณพิสิฐ ปัญจคุณาภรณ์</t>
  </si>
  <si>
    <t>ผังรถรับคณะผู้บริหาร และคณะทำงาน (รับขบวนเสด็จฯ 905)</t>
  </si>
  <si>
    <t>วันที่ วันที่ ๑๒-๑๖ กุมภาพันธ์ ๒๕๖๑</t>
  </si>
  <si>
    <t>กค-๘๘๘๘</t>
  </si>
  <si>
    <t>๓กก-๒๐๔๙</t>
  </si>
  <si>
    <t>รถตู้  ฮย-๕๙๒๐</t>
  </si>
  <si>
    <t>สตบ. ๘๘๘</t>
  </si>
  <si>
    <t>นายธวัชชัย เงินปา</t>
  </si>
  <si>
    <t>ไอที+คณะทำงาน</t>
  </si>
  <si>
    <t>นายเปรม พรมใจ</t>
  </si>
  <si>
    <t>สตบ.แม่บ้าน-ครัว</t>
  </si>
  <si>
    <t>นายสุระชัย อินต๊ะฟู</t>
  </si>
  <si>
    <t>๐๘๗-๕๕๒๖๗๖๕</t>
  </si>
  <si>
    <t>๐๘๓-๗๖๑๐๙๓๔</t>
  </si>
  <si>
    <t>(สันผา-พญาไพร)</t>
  </si>
  <si>
    <t>๐๘๓-๐๐๐๑๔๐๖</t>
  </si>
  <si>
    <t>กย-๖๘๗๓</t>
  </si>
  <si>
    <t>๓กก-๒๐๕๔</t>
  </si>
  <si>
    <t>สตบ.๗๗๗</t>
  </si>
  <si>
    <t>นายสมศักดิ์ จักรแก้ว</t>
  </si>
  <si>
    <t>นายพยุงศักดิ์ จันโย</t>
  </si>
  <si>
    <t>๐๘๘-๒๒๘๔๔๖๗</t>
  </si>
  <si>
    <t>๐๘๘-๔๓๔๙๔๖๓</t>
  </si>
  <si>
    <t>กก-๙๙๙๙</t>
  </si>
  <si>
    <t>๓กก-๒๐๕๘</t>
  </si>
  <si>
    <t xml:space="preserve"> รถตู้  ฮย-๕๙๑๙</t>
  </si>
  <si>
    <t>สตบ.๑๑</t>
  </si>
  <si>
    <t>นายคัมภีร์  แก้วมณีวรรณ</t>
  </si>
  <si>
    <t>นายพิพัฒน์ พินิจ</t>
  </si>
  <si>
    <t>นายวัชระ อินต๊ะฟู</t>
  </si>
  <si>
    <t>๐๙๓-๒๔๙๓๔๐๕</t>
  </si>
  <si>
    <t>๐๙๙-๒๙๑๙๗๐๐</t>
  </si>
  <si>
    <t>๐๘๖-๔๒๒๙๕๗๔</t>
  </si>
  <si>
    <t>๒กศ-๘๕๒๑</t>
  </si>
  <si>
    <t>๓กก-๒๐๖๐</t>
  </si>
  <si>
    <t>สตบ.ท่านผู้หญิง</t>
  </si>
  <si>
    <t>นายพนม วงศ์ษา</t>
  </si>
  <si>
    <t>นายสาโรจน์ จันทร์แก้ว</t>
  </si>
  <si>
    <t>๐๘๑-๐๓๕๐๐๙๔</t>
  </si>
  <si>
    <t>๐๙๕-๖๗๕๙๘๕๔</t>
  </si>
  <si>
    <t>๒กศ-๘๕๒๗</t>
  </si>
  <si>
    <t>รถตู้เช่า  ๓๖-๐๐๓๑</t>
  </si>
  <si>
    <t>รถ ๖ ล้อ ๘๑-๗๘๓๓</t>
  </si>
  <si>
    <t>สตบ.คณะกรรมการ</t>
  </si>
  <si>
    <t>นายสุทิน โชติ</t>
  </si>
  <si>
    <t>สตบ.นักบิน</t>
  </si>
  <si>
    <t>นายคำอ้าย คุณยศยิ่ง</t>
  </si>
  <si>
    <t>สตบ.ของครัว</t>
  </si>
  <si>
    <t>นายนาทนรงค์ คำลือวงศ์</t>
  </si>
  <si>
    <t>๐๙๓-๓๑๙๗๙๗๓</t>
  </si>
  <si>
    <t>๐๘๑-๔๕๙๐๓๙๔</t>
  </si>
  <si>
    <t>๐๘๓-๑๙๗๙๘๙๑</t>
  </si>
  <si>
    <t>รถตู้เช่า  ๓๐-๑๐๐๗</t>
  </si>
  <si>
    <t>นายเดชา ไร่พุทธา</t>
  </si>
  <si>
    <t>๐๙๗-๑๕๘๖๕๔๗</t>
  </si>
  <si>
    <t>ผังรถขบวนเสด็จฯ 905</t>
  </si>
  <si>
    <t>วันที่ วันที่ ๑๔ กุมภาพันธ์ ๒๕๖๑</t>
  </si>
  <si>
    <t>กก-๕๕๕๕ รถพระที่นั่ง</t>
  </si>
  <si>
    <t xml:space="preserve">คันที่ ๑   กล-๕๖๖๖ ศรัทธา ๗ จูเลียด </t>
  </si>
  <si>
    <t>คันที่ ๘   ๒กฬ-๖๗๑๐</t>
  </si>
  <si>
    <t>นายพงษ์ศักดิ์ โกแสนตอ ๐๘๑-๕๕๘๙๘๐๖</t>
  </si>
  <si>
    <t>นายนันทวัฒน์ กิตติศิริกุล ๐๙๘-๘๐๔๑๐๘๔</t>
  </si>
  <si>
    <t>คันที่ ๒   ๒กฬ-๖๗๐๔</t>
  </si>
  <si>
    <t>คันที่ ๙   กบ-๖๐๒</t>
  </si>
  <si>
    <t>นายคัมภีร์ แก้วมณีวรรณ ๐๙๓-๒๔๙๓๔๐๕</t>
  </si>
  <si>
    <t>นายปกรณ์ ซาวคำเขตต์ ๐๘๒-๘๙๖๑๑๓๔</t>
  </si>
  <si>
    <t>คันที่ ๓   ๒กฬ-๖๗๐๕</t>
  </si>
  <si>
    <t>คันที่ ๑๐   กก-๙๙๙๙ รถพระที่นั่งสำรอง</t>
  </si>
  <si>
    <t>นายณัฐพงศ์ ธาทิพย์  ๐๘๕-๐๒๙๙๙๒๔</t>
  </si>
  <si>
    <t xml:space="preserve">    นายสุเทพ เยาว์ธานี    ๐๘๕-๐๓๙๒๘๔๙</t>
  </si>
  <si>
    <t>คันที่ ๔   ๒กฬ-๖๗๐๖</t>
  </si>
  <si>
    <t>คันที่ ๑๑   ๑ฒง-๖๗๒ ช่าง</t>
  </si>
  <si>
    <t>นายพงศ์พัฒน์ ศรีละ ๐๙๒-๕๙๑๗๑๗๒</t>
  </si>
  <si>
    <t>นายบุญส่ง กาบุญก้ำ ๐๘๑-๕๓๑๕๒๒๕</t>
  </si>
  <si>
    <t>นายอุดมศักดิ์ แก้วดำ ๐๘๕-๒๕๐๘๘๓๐</t>
  </si>
  <si>
    <t>คันที่ ๕   ๒กฬ-๖๗๐๗</t>
  </si>
  <si>
    <t>คันที่ ๑๒   ๒กฬ-๖๗๐๓ ส่วนล่วงหน้า</t>
  </si>
  <si>
    <t xml:space="preserve">        นายเชวง คำพิชัย        ๐๘๑-๕๙๕๐๐๓๕</t>
  </si>
  <si>
    <t xml:space="preserve">         นายสมชาติ นาใจ        ๐๖๑-๓๒๖๐๒๐๓</t>
  </si>
  <si>
    <t>คันที่ ๖   ๒กฬ-๖๗๐๘</t>
  </si>
  <si>
    <t>คันที่ ๑๓   ๒กฬ-๖๖๙๘ ส่วนล่วงหน้า</t>
  </si>
  <si>
    <t xml:space="preserve">       นายวรวุฒิ วงสายะ      ๐๙๒-๙๗๒๓๘๙๓</t>
  </si>
  <si>
    <t xml:space="preserve">      นายวิชัย  เทพวงศ์       ๐๖๓-๑๘๐๒๗๒๙</t>
  </si>
  <si>
    <t>คันที่ 7   ๒กฬ-๖๗๐๙</t>
  </si>
  <si>
    <t xml:space="preserve">  นายอนันต์ วงศ์กันทะ ๐๙๔-๖๑๒๗๒๕๕</t>
  </si>
  <si>
    <t>ตารางเวรนอนยานยนต์ 12 - 15 กุมภาพันธ์  (รับขบวนเสด็จฯ 905)</t>
  </si>
  <si>
    <t>022</t>
  </si>
  <si>
    <t>030</t>
  </si>
  <si>
    <t>032</t>
  </si>
  <si>
    <t>038</t>
  </si>
  <si>
    <t>นายพยุงศักดิ์</t>
  </si>
  <si>
    <t>นายวิชัย</t>
  </si>
  <si>
    <t>นายสมชาติ</t>
  </si>
  <si>
    <t>นายสาโรจน์</t>
  </si>
  <si>
    <t>วันจันทร์</t>
  </si>
  <si>
    <t>088-4349463</t>
  </si>
  <si>
    <t>063-1802729</t>
  </si>
  <si>
    <t>061-3260203</t>
  </si>
  <si>
    <t>095-6759854</t>
  </si>
  <si>
    <t>12 กพ.61</t>
  </si>
  <si>
    <t>041</t>
  </si>
  <si>
    <t>015</t>
  </si>
  <si>
    <t>นายขจรศักดิ์</t>
  </si>
  <si>
    <t>นายบุญส่ง</t>
  </si>
  <si>
    <t>081-4666209</t>
  </si>
  <si>
    <t>081-5315225</t>
  </si>
  <si>
    <t>024</t>
  </si>
  <si>
    <t>033</t>
  </si>
  <si>
    <t>023</t>
  </si>
  <si>
    <t>036</t>
  </si>
  <si>
    <t>ธวัชชัย</t>
  </si>
  <si>
    <t>สุระชัย</t>
  </si>
  <si>
    <t>นายธนดล</t>
  </si>
  <si>
    <t>นายขจร</t>
  </si>
  <si>
    <t>วันอังคาร</t>
  </si>
  <si>
    <t>087-5526765</t>
  </si>
  <si>
    <t>083-0001406</t>
  </si>
  <si>
    <t>061-3682617</t>
  </si>
  <si>
    <t>087-7256941</t>
  </si>
  <si>
    <t>13 กพ.61</t>
  </si>
  <si>
    <t>019</t>
  </si>
  <si>
    <t>008</t>
  </si>
  <si>
    <t>025</t>
  </si>
  <si>
    <t>003</t>
  </si>
  <si>
    <t>นายประสิทธิ์</t>
  </si>
  <si>
    <t>นายมาโนช</t>
  </si>
  <si>
    <t>นายวัชระ</t>
  </si>
  <si>
    <t>นายนาทนรงค์</t>
  </si>
  <si>
    <t>081-0321846</t>
  </si>
  <si>
    <t>086-4306779</t>
  </si>
  <si>
    <t>086-4229574</t>
  </si>
  <si>
    <t>083-1979891</t>
  </si>
  <si>
    <t>004</t>
  </si>
  <si>
    <t>020</t>
  </si>
  <si>
    <t>021</t>
  </si>
  <si>
    <t>034</t>
  </si>
  <si>
    <t>สุทิน</t>
  </si>
  <si>
    <t>ณัฐพงศ์</t>
  </si>
  <si>
    <t>นันทวัฒน์</t>
  </si>
  <si>
    <t>นายปกรณ์</t>
  </si>
  <si>
    <t>วันพุธ</t>
  </si>
  <si>
    <t>093-2906864</t>
  </si>
  <si>
    <t>085-0299924</t>
  </si>
  <si>
    <t>098-8041084</t>
  </si>
  <si>
    <t>082-8961134</t>
  </si>
  <si>
    <t>14 กพ.61</t>
  </si>
  <si>
    <t>031</t>
  </si>
  <si>
    <t>029</t>
  </si>
  <si>
    <t>016</t>
  </si>
  <si>
    <t>นายเปรม</t>
  </si>
  <si>
    <t>นายอุดมศักดิ์</t>
  </si>
  <si>
    <t>นายสมศักดิ์</t>
  </si>
  <si>
    <t>083-7610934</t>
  </si>
  <si>
    <t>085-2508830</t>
  </si>
  <si>
    <t>088-2284467</t>
  </si>
  <si>
    <t>035</t>
  </si>
  <si>
    <t>039</t>
  </si>
  <si>
    <t>026</t>
  </si>
  <si>
    <t>027</t>
  </si>
  <si>
    <t>พนม</t>
  </si>
  <si>
    <t>สมเพชร</t>
  </si>
  <si>
    <t>พิพัฒน์</t>
  </si>
  <si>
    <t>ปรีชา</t>
  </si>
  <si>
    <t>วันพฤหัส</t>
  </si>
  <si>
    <t>081-0350094</t>
  </si>
  <si>
    <t>087-1808039</t>
  </si>
  <si>
    <t>099-2919700</t>
  </si>
  <si>
    <t>093-1427603</t>
  </si>
  <si>
    <t>15 กพ.61</t>
  </si>
  <si>
    <t>012</t>
  </si>
  <si>
    <t>010</t>
  </si>
  <si>
    <t>017</t>
  </si>
  <si>
    <t>นายอนันต์</t>
  </si>
  <si>
    <t>นายเชวง</t>
  </si>
  <si>
    <t>นายวรวุฒิ</t>
  </si>
  <si>
    <t>094-6127255</t>
  </si>
  <si>
    <t>081-5950035</t>
  </si>
  <si>
    <t>092-9723893</t>
  </si>
  <si>
    <t>ทีมช่างเตรียมความพร้อม 52 ไร่</t>
  </si>
  <si>
    <r>
      <t>หัวหน้ายานยนต์</t>
    </r>
    <r>
      <rPr>
        <b/>
        <sz val="20"/>
        <color rgb="FF3333FF"/>
        <rFont val="Angsana New"/>
        <family val="1"/>
      </rPr>
      <t xml:space="preserve">   :    นายพงษ์ศักดิ์ โกแสนตอ   089-5589806</t>
    </r>
  </si>
  <si>
    <t>นายบุญส่ง กาบุญก้ำ</t>
  </si>
  <si>
    <r>
      <rPr>
        <b/>
        <sz val="20"/>
        <color rgb="FF3333FF"/>
        <rFont val="Angsana New"/>
        <family val="1"/>
      </rPr>
      <t xml:space="preserve">        </t>
    </r>
    <r>
      <rPr>
        <b/>
        <u/>
        <sz val="20"/>
        <color rgb="FF3333FF"/>
        <rFont val="Angsana New"/>
        <family val="1"/>
      </rPr>
      <t>รองหัวหน้า</t>
    </r>
    <r>
      <rPr>
        <b/>
        <sz val="20"/>
        <color rgb="FF3333FF"/>
        <rFont val="Angsana New"/>
        <family val="1"/>
      </rPr>
      <t xml:space="preserve">   :    นายสุเทพ เยาว์ธานี            085-0392849</t>
    </r>
  </si>
  <si>
    <t>นายอุดมศักดิ์  แก้วดำ</t>
  </si>
  <si>
    <t xml:space="preserve">                                :    นายสมชาย อุตระกาศ        087-7889614</t>
  </si>
  <si>
    <t>แผนปฏิบัติงานรับเสด็จฯ สมเด็จพระเทพรัตนราชสุดาฯ สยามบรมราชกุมารี</t>
  </si>
  <si>
    <t>เสด็จพระราชดำเนินทอดพระเนตรความก้าวหน้าการดำเนินงานโครงการศึกษาและพัฒนาการปลูกชาน้ำมันของมูลนิธิชัยพัฒนา</t>
  </si>
  <si>
    <t>๑๔  กุมภาพันธ์  ๒๕๖๑</t>
  </si>
  <si>
    <t>รายละเอียด</t>
  </si>
  <si>
    <t>การเตรียมงาน</t>
  </si>
  <si>
    <t>ผู้รับผิดชอบ</t>
  </si>
  <si>
    <r>
      <rPr>
        <b/>
        <sz val="14"/>
        <rFont val="Browallia New"/>
        <family val="2"/>
      </rPr>
      <t>เวลา ๐๘.๐๐ น. - ประทับรถยนต์พระที่นั่ง เสด็จ ฯ ไปยังสนามเฮลิคอปเตอร์ พระตำหนักดอยตุง</t>
    </r>
    <r>
      <rPr>
        <sz val="14"/>
        <rFont val="Browallia New"/>
        <family val="2"/>
      </rPr>
      <t xml:space="preserve">
</t>
    </r>
  </si>
  <si>
    <t>๐๖.๐๐ น. ทำอาหารกล่องนักบิน ๒๐ กล่องพร้อมน้ำดื่ม ๒๐ ขวด (ปางมะหัน)
๐๘.๐๐ น. ส่งอาหารกล่องสำหรับนักบินเฮลิคอปเตอร์ ณ สนามฮ.ชั่วคราวบ้านปางมะหัน</t>
  </si>
  <si>
    <t>อารีย์, อาแผ่ (ใช้ห้องครัวคอกหมู)
พิทยา</t>
  </si>
  <si>
    <t>ประสานงานกับทีมงาน และประจำแม่ข่ายวิทยุสื่อสาร ปางมะหัน
ประสานงานกับทีมงาน และประจำแม่ข่ายวิทยุสื่อสาร ปูนะ</t>
  </si>
  <si>
    <t>จำรัส
เจมส์</t>
  </si>
  <si>
    <r>
      <rPr>
        <b/>
        <sz val="14"/>
        <rFont val="Browallia New"/>
        <family val="2"/>
      </rPr>
      <t>เวลา ๐๘.๓๐ น.   -  เฮลิคอปเตอร์พระที่นั่งถึงสนามฮ. ชั่วคราว บ้านปางมะหัน</t>
    </r>
    <r>
      <rPr>
        <sz val="14"/>
        <rFont val="Browallia New"/>
        <family val="2"/>
      </rPr>
      <t xml:space="preserve">
 -  รองผู้ว่าราชการจังหวัดเชียงราย ผู้อำนวยการถวายความปลอดภัยประจำพื้นที่ รองผู้บังคับการตำรวจภูธรจังหวัดเชียงรายเฝ้าฯรับเสด็จ
        </t>
    </r>
    <r>
      <rPr>
        <b/>
        <sz val="14"/>
        <rFont val="Browallia New"/>
        <family val="2"/>
      </rPr>
      <t xml:space="preserve">
</t>
    </r>
  </si>
  <si>
    <t>รอรับเสด็จฯ</t>
  </si>
  <si>
    <t>ประสานงานและดูแลความเรียบร้อยของสนามเฮลิคอปเตอร์</t>
  </si>
  <si>
    <t>กอ.ร่วม</t>
  </si>
  <si>
    <t>ป้ายบอกทาง</t>
  </si>
  <si>
    <t>เยรามิ</t>
  </si>
  <si>
    <t>ทำแท่นบันได</t>
  </si>
  <si>
    <t>เยรามิ, นวล</t>
  </si>
  <si>
    <t>วางแท่นบันได</t>
  </si>
  <si>
    <t xml:space="preserve">โจ้ </t>
  </si>
  <si>
    <t xml:space="preserve">เวลา ๐๘.๓๕ น.  -  ประทับรถยนต์พระที่นั่ง เสด็จ ฯ ไปยังโรงเรียนสามัคคีพัฒนา </t>
  </si>
  <si>
    <t>ถวายรายงานในรถ</t>
  </si>
  <si>
    <t>ผอ.ณรงค์</t>
  </si>
  <si>
    <t>ผู้ให้ข้อมูลถวายรายงานในรถ</t>
  </si>
  <si>
    <t>กิ๊ก ,เยรามิ, ส้มโอ</t>
  </si>
  <si>
    <r>
      <rPr>
        <b/>
        <sz val="14"/>
        <rFont val="Browallia New"/>
        <family val="2"/>
      </rPr>
      <t>เวลา ๐๘.๔๕ น.   -  รถยนต์พระที่นั่งถึงโรงเรียนสามัคคีพัฒนา บ้านม้งเก้าหลัง ตำบลเทอดไทย  อำเภอแม่ฟ้าหลวง จังหวัดเชียงราย</t>
    </r>
    <r>
      <rPr>
        <sz val="14"/>
        <rFont val="Browallia New"/>
        <family val="2"/>
      </rPr>
      <t xml:space="preserve">
 -  คุณหญิงพวงร้อย ดิศกุล ณ อยุธยา รองเลขาธิการ และกรรมการมูลนิธิแม่ฟ้าหลวงฯ 
ผู้แทนกระทรวงศึกษาธิการ และคณะทำงานโครงการขยายผลพัฒนากระบวนการจัดการเรียนรู้ แก่เด็กที่ไม่ใช้ภาษาไทยเป็นภาษาแม่สำหรับเด็กในพื้นที่ข้างเคียงโครงการพัฒนาดอยตุง เฝ้า ฯ รับเสด็จ 
 </t>
    </r>
    <r>
      <rPr>
        <b/>
        <sz val="14"/>
        <rFont val="Browallia New"/>
        <family val="2"/>
      </rPr>
      <t xml:space="preserve">
</t>
    </r>
  </si>
  <si>
    <t>จัดระเบียบราษฎรที่มาเฝ้ารับเสด็จฯ</t>
  </si>
  <si>
    <t>ผญบ.ม้งเก้าหลัง, ส.อบต. บ้านม้งเก้าหลัง</t>
  </si>
  <si>
    <t>ดูแลความสะอาดและความเรียบร้อยของราษฎร</t>
  </si>
  <si>
    <r>
      <t xml:space="preserve">เต้นที่พักราษฎร จัดเป็นรูปตัว  </t>
    </r>
    <r>
      <rPr>
        <b/>
        <sz val="14"/>
        <rFont val="Browallia New"/>
        <family val="2"/>
      </rPr>
      <t>L</t>
    </r>
  </si>
  <si>
    <t>ทิล่อง</t>
  </si>
  <si>
    <t>ประสานงานระหว่างโครงการฯและโรงเรียน</t>
  </si>
  <si>
    <t>ส้มโอ</t>
  </si>
  <si>
    <t xml:space="preserve">ข้อมูลโรงเรียนสามัคคีพัฒนา </t>
  </si>
  <si>
    <t xml:space="preserve"> -  เสด็จขึ้นอาคารเรียน </t>
  </si>
  <si>
    <t>ดูแลเรื่องความสะอาดและความเรียบร้อย</t>
  </si>
  <si>
    <t>รร.ม้งเก้าหลัง</t>
  </si>
  <si>
    <t xml:space="preserve"> -  เสด็จเยี่ยมชมการเรียนการสอนในระบบ  Montessori</t>
  </si>
  <si>
    <t xml:space="preserve"> -  เสด็จเข้าห้องประชุม</t>
  </si>
  <si>
    <t>ข้อมูลการประชุม</t>
  </si>
  <si>
    <t>คุณหญิงพวงร้อย / KLC / CSE</t>
  </si>
  <si>
    <t xml:space="preserve">  -  ทรงเป็นประธานการประชุมคณะทำงานโครงการขยายผลพัฒนากระบวนการจัดการเรียนรู้</t>
  </si>
  <si>
    <t>ดูแลความสะอาดห้องประชุม</t>
  </si>
  <si>
    <t>แก่เด็กที่ไม่ใช้ภาษาไทยเป็นภาษาแม่สำหรับเด็กในพื้นที่ข้างเคียงโครงการพัฒนาดอยตุง</t>
  </si>
  <si>
    <t>จัดห้องประชุม</t>
  </si>
  <si>
    <t>ครูนัน</t>
  </si>
  <si>
    <t>ติดตั้งระบบ Software ห้องประชุม</t>
  </si>
  <si>
    <t>IT ดอยตุง</t>
  </si>
  <si>
    <t xml:space="preserve">ประสานงานทีม Software  </t>
  </si>
  <si>
    <t>แก็ป</t>
  </si>
  <si>
    <t>presentation</t>
  </si>
  <si>
    <t>โต๊ะ+เก้าอี้สำหรับผู้เข้าร่วมประชุม</t>
  </si>
  <si>
    <t>พระเก้าอี้+โต๊ะวางพระกระเป๋า+ผ้าคลุมโต๊ะ</t>
  </si>
  <si>
    <t xml:space="preserve"> -  เสด็จเยี่ยมชมโครงการอาหารกลางวัน แปลงปลูกผักสวนครัว การเลี้ยงหมูและไก่</t>
  </si>
  <si>
    <t>ความสะอาดของสถานที่</t>
  </si>
  <si>
    <t>งานส่งเสริมบ่อแก๊สชีวภาพ</t>
  </si>
  <si>
    <t>โจ้, สน</t>
  </si>
  <si>
    <t xml:space="preserve">  -  ทรงเยี่ยมราษฎร บ้านม้งเก้าหลัง, ม้งแปดหลัง, สันมะเค็ด, หัวแม่คำ (๑,๐๐๐ คน)  คณะครู ผู้ปกครอง และนักเรียน</t>
  </si>
  <si>
    <t>จุดน้ำดื่มราษฎร</t>
  </si>
  <si>
    <t>จุดที่พักราษฎร</t>
  </si>
  <si>
    <t>ประจำห้องสรง</t>
  </si>
  <si>
    <t>วัสดุ-อุปกรณ์สำหรับทำห้องสรง</t>
  </si>
  <si>
    <t>อบต.เทอดไทย</t>
  </si>
  <si>
    <t>ฉากกั้นห้องสรง</t>
  </si>
  <si>
    <t xml:space="preserve">นำอุปกรณ์ห้องสรงมาจากพระตำหนักดอยตุง / จัดห้องสรง                                                                                                               </t>
  </si>
  <si>
    <t>ดูแลเรื่องความสะอาดห้องสรง</t>
  </si>
  <si>
    <t>ทอฝัน</t>
  </si>
  <si>
    <t>จัดระเบียบจุดจอดรถ ณ ลานจอดรถโรงเรียน (รถชาวบ้าน)</t>
  </si>
  <si>
    <t>ไสว, อาก่อง, แสง สมบูรณ์</t>
  </si>
  <si>
    <t>หน่วยแพทย์อาสา และคนไข้</t>
  </si>
  <si>
    <t>อำเภอแม่ฟ้าหลวง</t>
  </si>
  <si>
    <r>
      <rPr>
        <b/>
        <sz val="14"/>
        <rFont val="Browallia New"/>
        <family val="2"/>
      </rPr>
      <t xml:space="preserve">เวลา ๑๐.๑๕ น.  </t>
    </r>
    <r>
      <rPr>
        <sz val="14"/>
        <rFont val="Browallia New"/>
        <family val="2"/>
      </rPr>
      <t xml:space="preserve">-  ประทับรถยนต์พระที่นั่ง เสด็จ ฯ ไปยังศูนย์พัฒนาเด็กเล็ก บ้านม้งเก้าหลัง 
</t>
    </r>
  </si>
  <si>
    <r>
      <rPr>
        <b/>
        <sz val="14"/>
        <rFont val="Browallia New"/>
        <family val="2"/>
      </rPr>
      <t>เวลา ๑๐.๒๐ น</t>
    </r>
    <r>
      <rPr>
        <sz val="14"/>
        <rFont val="Browallia New"/>
        <family val="2"/>
      </rPr>
      <t xml:space="preserve">.  -  ประทับรถยนต์พระที่นั่งถึงศูนย์พัฒนาเด็กเล็ก บ้านม้งเก้าหลัง
 -  เสด็จทอดพระเนตรศูนย์พัฒนาเด็กเล็ก และการเรียนการสอนในระบบ  Montessori
</t>
    </r>
  </si>
  <si>
    <t>ณัฐพัชร</t>
  </si>
  <si>
    <t>อบต.เทอดไทย, ครูศูนย์เด็กเล็กบ้านม้งเก้า</t>
  </si>
  <si>
    <t>ข้อมูลศูนย์เด็กเล็กบ้านม้งเก้า</t>
  </si>
  <si>
    <t>กิ๊ก, จำรัส</t>
  </si>
  <si>
    <t>ถวายของ</t>
  </si>
  <si>
    <t>ครูรร., เด็กนักเรียนชาย 1 หญิง 1</t>
  </si>
  <si>
    <t>วสันต์, ผญบ.ปางมะหัน</t>
  </si>
  <si>
    <t xml:space="preserve">โครงการฯ </t>
  </si>
  <si>
    <t>น้ำดื่มและน้ำผลไม้</t>
  </si>
  <si>
    <t>กิ๊ก, ส.อบต.,ผญบ.ปางมะหัน</t>
  </si>
  <si>
    <t>ติ๊บ, อาสึ, จะซาง, ผญบ.ปางมะหัน</t>
  </si>
  <si>
    <t>จัดระเบียบจุดจอดรถ ณ ลานหมู่บ้านปางมะหัน</t>
  </si>
  <si>
    <t>นวล, วีรพงษ์</t>
  </si>
  <si>
    <t>วัชรพล</t>
  </si>
  <si>
    <t>ข้อมูลงานส่งเสริมอาชีพ</t>
  </si>
  <si>
    <t>กิ๊ก, ดาวิ, สนธยา, สมาน, โจ้</t>
  </si>
  <si>
    <t>พานสำหรับถวายที่ตักอาหาร, น้ำดื่ม, ผ้าเช็ดมือ</t>
  </si>
  <si>
    <t>ทำข้อมูลบอร์ด</t>
  </si>
  <si>
    <t>กิ๊ก</t>
  </si>
  <si>
    <t>บอร์ดไม้ไผ่</t>
  </si>
  <si>
    <t>นวล, วีรพงษ์, ติ๊บ</t>
  </si>
  <si>
    <t>ที่ตักอาหารสัตว์</t>
  </si>
  <si>
    <t>นวล</t>
  </si>
  <si>
    <t>ติดตั้งตาข่ายพรางแสงบริเวณบ้านและทำรั้วกั้น</t>
  </si>
  <si>
    <t>สร้างห้องสรง</t>
  </si>
  <si>
    <t xml:space="preserve">แสงนามอ้าย, ติ๊บ,  วัชรพล, วัน, เยรามิ, </t>
  </si>
  <si>
    <t>ถวายรายงานงานส่งเสริมสุกรเหมยซาน</t>
  </si>
  <si>
    <t>ถวายรายงานงานส่งเสริมการเลี้ยงไก่</t>
  </si>
  <si>
    <t>ถวายที่ตักอาหารสัตว์</t>
  </si>
  <si>
    <t>ถวายอาหารสัตว์</t>
  </si>
  <si>
    <t>ถวายผ้าเย็น+ผ้าเช็ดมือ</t>
  </si>
  <si>
    <t>ถวายน้ำดื่ม+น้ำผลไม้</t>
  </si>
  <si>
    <t>มานี</t>
  </si>
  <si>
    <t>ดูแลเรื่องความสะอาด</t>
  </si>
  <si>
    <t>อาเหมย</t>
  </si>
  <si>
    <t>๐๙.๐๐ น. ทำอาหารกล่องนักบิน 20 กล่องพร้อมน้ำดื่ม 20 ขวด (ปูนะ)</t>
  </si>
  <si>
    <t>นาง, นามีค่า</t>
  </si>
  <si>
    <t>๑๑.๐๐ น.ส่งอาหารกล่องสำหรับนักบินเฮลิคอปเตอร์ ณ สนามเฮลิคอปเตอร์ สำนักงานชาน้ำมันปูนะ  20 กล่อง  พร้อมน้ำดื่ม 20 ขวด</t>
  </si>
  <si>
    <t>แบงค์</t>
  </si>
  <si>
    <r>
      <rPr>
        <b/>
        <sz val="14"/>
        <rFont val="Browallia New"/>
        <family val="2"/>
      </rPr>
      <t xml:space="preserve">เวลา ๑๑.๑๕ น.   </t>
    </r>
    <r>
      <rPr>
        <sz val="14"/>
        <rFont val="Browallia New"/>
        <family val="2"/>
      </rPr>
      <t xml:space="preserve"> -  ประทับรถยนต์พระที่นั่ง เสด็จ ฯ ไปยังหอระวังไฟแปลงปลูกป่า FPT33</t>
    </r>
  </si>
  <si>
    <t xml:space="preserve">  - ระหว่างทางราษฎรรอเฝ้ารับเสด็จฯ บ้านแม่คำน้อย</t>
  </si>
  <si>
    <t>ผู้ใหญ่บ้านแม่คำน้อย, ส.อบต.หมู่ที่ 18</t>
  </si>
  <si>
    <t>ดูแลความสะอาดและความเรียบร้อย</t>
  </si>
  <si>
    <r>
      <t xml:space="preserve"> </t>
    </r>
    <r>
      <rPr>
        <b/>
        <sz val="14"/>
        <rFont val="Browallia New"/>
        <family val="2"/>
      </rPr>
      <t>เวลา ๑๑.๓๕ น.</t>
    </r>
    <r>
      <rPr>
        <sz val="14"/>
        <rFont val="Browallia New"/>
        <family val="2"/>
      </rPr>
      <t xml:space="preserve">   -  รถยนต์พระที่นั่งถึงหอระวังไฟแปลงปลูกป่า FPT33
 - ทรงทอดพระเนตรการฟื้นตัวของป่าในพื้นที่โครงการแนวเขตแปลงชาน้ำมัน
 -  ผู้แทนคณะกรรมการโครงการชาน้ำมัน มูลนิธิแม่ฟ้าหลวงฯ กราบบังคมทูลรายงาน เรื่องสภาพป่า การทำข้อมูลพื้นฐานป่าในโครงการ T-VER และการขยายผลจากโครงการพัฒนาดอยตุงสู่โครงการชาน้ำมัน
                                   </t>
    </r>
  </si>
  <si>
    <t>หล่อทา</t>
  </si>
  <si>
    <t>หนุนล้อรถพระที่นั่ง</t>
  </si>
  <si>
    <t>พิทักษ์</t>
  </si>
  <si>
    <t>หนุนล้อรถขบวน</t>
  </si>
  <si>
    <t xml:space="preserve">นิคม, แปง , อาแซ, ดำริ, จะเพอะ, วัน, วุฒิศักดิ์, อาหม่อ, แสงนามอ้าย,อาหือ </t>
  </si>
  <si>
    <t>ข้อมูลแปลงปลูกป่า FPT ,ป่าปางมะหัน</t>
  </si>
  <si>
    <t>กิ๊ก, เยรามิ</t>
  </si>
  <si>
    <t>ข้อมูลพื้นที่ป่า TVER</t>
  </si>
  <si>
    <t>ดร.แจ๊ค, เยรามิ, พี่ดา, อาและ</t>
  </si>
  <si>
    <t>ถวายรายงาน</t>
  </si>
  <si>
    <t>คุณดุ๊ก</t>
  </si>
  <si>
    <t>อาและ, เยรามิ</t>
  </si>
  <si>
    <r>
      <rPr>
        <b/>
        <sz val="14"/>
        <rFont val="Browallia New"/>
        <family val="2"/>
      </rPr>
      <t>เวลา ๑๑.๕๐ น.</t>
    </r>
    <r>
      <rPr>
        <sz val="14"/>
        <rFont val="Browallia New"/>
        <family val="2"/>
      </rPr>
      <t xml:space="preserve">    -  ประทับรถยนต์พระที่นั่ง เสด็จ ฯ ไปยังวนอุทยานสันผาพญาไพร</t>
    </r>
  </si>
  <si>
    <t xml:space="preserve">  - ระหว่างทางราษฎรบ้านพญาไพรลิทู่ รอเฝ้ารับเสด็จฯ </t>
  </si>
  <si>
    <t>ผู้ใหญ่บ้านพญาไพรลิทู่, ส.อบต.หมู่ที่ 11</t>
  </si>
  <si>
    <t xml:space="preserve">  - ระหว่างทางราษฎร คณะครู ผู้ปกครอง และนักเรียน บ้านพญาไพรเล่ามา รอเฝ้ารับเสด็จฯ </t>
  </si>
  <si>
    <t>ผู้ใหญ่บ้านพญาไพรเล่ามา, ส.อบต.หมู่ที่ 5</t>
  </si>
  <si>
    <t xml:space="preserve">  - ระหว่างทางราษฎร คณะครู ผู้ปกครอง และนักเรียน บ้านพญาไพรเล่าจอ รอเฝ้ารับเสด็จฯ </t>
  </si>
  <si>
    <t>ผู้ใหญ่บ้านพญาไพรเล่าจอ, ส.อบต.หมู่ที่ 6</t>
  </si>
  <si>
    <r>
      <rPr>
        <b/>
        <sz val="14"/>
        <rFont val="Browallia New"/>
        <family val="2"/>
      </rPr>
      <t xml:space="preserve">เวลา ๑๒.๐๕ น.  </t>
    </r>
    <r>
      <rPr>
        <sz val="14"/>
        <rFont val="Browallia New"/>
        <family val="2"/>
      </rPr>
      <t xml:space="preserve"> -  รถยนต์พระที่นั่งถึงวนอุทยานสันผาพญาไพร
 -  เสวยพระยาหารกลางวันที่บริเวณลานพลับพลา (โครงการพัฒนาดอยตุง (พื้นที่ทรงงาน) 
      อันเนื่องมาจากพระราชดำริ จัดถวาย)                                                                                       - ประทับพักพระราชอิริยาบถ</t>
    </r>
    <r>
      <rPr>
        <b/>
        <sz val="14"/>
        <rFont val="Browallia New"/>
        <family val="2"/>
      </rPr>
      <t xml:space="preserve">
</t>
    </r>
  </si>
  <si>
    <t>อภิสิทธิ์</t>
  </si>
  <si>
    <t>เตรียมสถานที่</t>
  </si>
  <si>
    <t>อภิสิทธิ์ ,เบิร์ด, อบต.เทอดไทย, อะลู, โยฮา, สายัญห์, ชูชัย, ดาวิ, พรนุภาพ, ทวีศักดิ์</t>
  </si>
  <si>
    <t>ดาวิ คำแสง</t>
  </si>
  <si>
    <t>พระเก้าอี้+โต๊ะวางพระกระเป๋า</t>
  </si>
  <si>
    <t>สายัณห์, ชูชัย, อะลู, โยฮา, พรนุภาพ, จะแฮ, ทวีศักดิ์</t>
  </si>
  <si>
    <t>เมนูอาหาร</t>
  </si>
  <si>
    <t>คุณหญิงพวงร้อย, พี่โย่</t>
  </si>
  <si>
    <t>ชงชา</t>
  </si>
  <si>
    <t>ผญบ.พญาไพรเล่าจอ</t>
  </si>
  <si>
    <t>โต๊ะเสวย+พระเก้าอี้+โต๊ะวางพระเก้าอี้</t>
  </si>
  <si>
    <t>ร่มสีขาว+ตกแต่งสถานที่</t>
  </si>
  <si>
    <t>เกษตรดอยตุง</t>
  </si>
  <si>
    <t>เก้าอี้พระที่นั่ง + โต๊ะเสวย</t>
  </si>
  <si>
    <t>ดอยตุง</t>
  </si>
  <si>
    <t>เก้าอี้คณะ (สีขาว ๑๐ ตัว)</t>
  </si>
  <si>
    <t>ถ้วย+จาน+ช้อน</t>
  </si>
  <si>
    <t>จุดน้ำดื่มคณะ (๖๐๐ ขวด)</t>
  </si>
  <si>
    <t>นากอ</t>
  </si>
  <si>
    <t>ระบบน้ำห้องสรง / ห้องน้ำรวม</t>
  </si>
  <si>
    <t>จะแฮ</t>
  </si>
  <si>
    <r>
      <rPr>
        <b/>
        <sz val="14"/>
        <rFont val="Browallia New"/>
        <family val="2"/>
      </rPr>
      <t xml:space="preserve">เวลา ๑๓.๐๐ น.  </t>
    </r>
    <r>
      <rPr>
        <sz val="14"/>
        <rFont val="Browallia New"/>
        <family val="2"/>
      </rPr>
      <t xml:space="preserve"> - ประทับรถยนต์พระที่นั่ง เสด็จ ฯ ไปยังแปลงชาน้ำมันของนางแงะกะ ย่าป่า ชาวบ้านปูนะ</t>
    </r>
  </si>
  <si>
    <t>เจมส์ ,ต๊อบ</t>
  </si>
  <si>
    <t xml:space="preserve">  - ระหว่างทางราษฎร คณะครู ผู้ปกครอง และนักเรียน บ้านผาจี รอเฝ้ารับเสด็จฯ </t>
  </si>
  <si>
    <t>ผู้ใหญ่บ้านผาจี, ส.อบต.หมู่ที่ 15</t>
  </si>
  <si>
    <t xml:space="preserve"> - ระหว่างทางราษฎร  บ้านบูซอ, ยีเด รอเฝ้ารับเสด็จฯ </t>
  </si>
  <si>
    <t>ส.อบต.หมู่ที่ 4</t>
  </si>
  <si>
    <t xml:space="preserve"> - ระหว่างทางราษฎร  บ้านปูนะ, พญาคา , หลีตาเหมย, จะตี, ยะโหล, ป่าซางสูง, ห้วยปูเก่า รอเฝ้ารับเสด็จฯ  (๒๐๐ คน) คณะครู ผู้ปกครอง และนักเรียน โรงเรียนบ้านจะตี</t>
  </si>
  <si>
    <t>ผู้ช่วย ผญบ, ส.อบต.หมู่ที่ 16</t>
  </si>
  <si>
    <r>
      <rPr>
        <b/>
        <sz val="14"/>
        <rFont val="Browallia New"/>
        <family val="2"/>
      </rPr>
      <t>เวลา ๑๓.๒๐ น.</t>
    </r>
    <r>
      <rPr>
        <sz val="14"/>
        <rFont val="Browallia New"/>
        <family val="2"/>
      </rPr>
      <t xml:space="preserve">   - ประทับรถยนต์พระที่นั่งถึงแปลงชาน้ำมันของนางแงะกะ ย่าป่า บ้านปูนะ
 -  ผู้แทนคณะกรรมการโครงการชาน้ำมัน มูลนิธิแม่ฟ้าหลวง กราบบังคมทูลรายงาน 
 เรื่องการเพาะกล้าชาน้ำมันทดแทน การเก็บข้อมูลต้นชาน้ำมันรายต้นด้วย iPad และการติดตามประวัติการให้ผลผลิตของต้นชาน้ำมัน
 -  ทรงทอดพระเนตรวิธีการเพาะกล้าชาน้ำมัน (การเสียบถั่วงอกและการชำกิ่ง) 
 -  ทรงทอดพระเนตรการตัดแต่งกิ่งต้นชาน้ำมันที่มีความสูง และ/หรือต้นชาที่เจริญเติบโตมากเกินไป</t>
    </r>
    <r>
      <rPr>
        <sz val="14"/>
        <color rgb="FFFF0000"/>
        <rFont val="Browallia New"/>
        <family val="2"/>
      </rPr>
      <t xml:space="preserve">
</t>
    </r>
  </si>
  <si>
    <t>สิงห์คำ</t>
  </si>
  <si>
    <t>สมาน</t>
  </si>
  <si>
    <t>จะปึ๊, อาโซ๊ะ, พันธพงษ์, สาม, จะฟะ, อาเช</t>
  </si>
  <si>
    <t>ข้อมูลแปลงชาน้ำมัน</t>
  </si>
  <si>
    <t>เจมส์, แจ็ค</t>
  </si>
  <si>
    <t>บอร์ด</t>
  </si>
  <si>
    <t>สิงห์คำ, ต๊อบ</t>
  </si>
  <si>
    <t>ถวายรายงานเรื่องการเพาะกล้าชาน้ำมันทดแทน, การเก็บข้อมูลต้นชาน้ำมันรายต้นด้วย iPad</t>
  </si>
  <si>
    <t>ป.ชอบ</t>
  </si>
  <si>
    <t xml:space="preserve">ถือถาดวางชุดอุปกรณ์เสียบถั่วงอก พร้อมผ้าขนหนู (905) </t>
  </si>
  <si>
    <t>พนิต</t>
  </si>
  <si>
    <t xml:space="preserve">ถือถาดวางชุดกรรไกรตัดแต่งกิ่ง พร้อมผ้าขนหนู (905) </t>
  </si>
  <si>
    <t xml:space="preserve">ถือถาดวางอุปกรณ์เสียบถั่วงอก และกรรไกรตัดแต่งกิ่งของคณะ  </t>
  </si>
  <si>
    <t>ไพบูลย์, ยุทธศักดิ์, วีรภัทร, กฤตภัค, ลิโบ, สุชาติ, ภูมิภัทร, อภินันท์, จะลี</t>
  </si>
  <si>
    <t>ล่ามแปลภาษาลาหู่</t>
  </si>
  <si>
    <t>เบิร์ด</t>
  </si>
  <si>
    <t>จุดน้ำดื่มคณะ, ผ้าเช็ดมือ</t>
  </si>
  <si>
    <t xml:space="preserve">แจ็ค, แปง, ยี่น้อย </t>
  </si>
  <si>
    <r>
      <rPr>
        <b/>
        <sz val="14"/>
        <rFont val="Browallia New"/>
        <family val="2"/>
      </rPr>
      <t xml:space="preserve">เวลา ๑๓.๕๐ น. </t>
    </r>
    <r>
      <rPr>
        <sz val="14"/>
        <rFont val="Browallia New"/>
        <family val="2"/>
      </rPr>
      <t xml:space="preserve">  - ประทับรถยนต์พระที่นั่ง เสด็จ ฯ ไปยังสำนักงานโครงการชาน้ำมันปูนะ</t>
    </r>
  </si>
  <si>
    <r>
      <rPr>
        <b/>
        <sz val="14"/>
        <rFont val="Browallia New"/>
        <family val="2"/>
      </rPr>
      <t xml:space="preserve">เวลา ๑๓.๕๕ น. </t>
    </r>
    <r>
      <rPr>
        <sz val="14"/>
        <rFont val="Browallia New"/>
        <family val="2"/>
      </rPr>
      <t xml:space="preserve">  - รถยนต์พระที่นั่งถึงสำนักงานโครงการชาน้ำมันปูนะ
 - เสด็จ ฯ ไปยังศาลาประชุม สำนักงานโครงการชาน้ำมันปูนะ 
 -  คณะนักวิจัยกราบบังคมทูลรายงานผลการวิจัยและผลการปฏิบัติงาน ประจำปี ๒๕๖๐
 - คณะนักวิจัยกราบบังคมทูลรายงานการศึกษาดูงานจากประเทศจีน 
 - ผู้แทนคณะกรรมการโครงการชาน้ำมัน มูลนิธิแม่ฟ้าหลวงฯ กราบบังคมทูลรายงาน
  เรื่องปัญหาหนอนเจาะลำต้นและแนวทางการแก้ไข
    -  ม.ล. ดิศปนัดดา ดิศกุล ประธานเจ้าหน้าที่บริหาร มูลนิธิแม่ฟ้าหลวงฯ กราบบังคมทูลรายงาน เรื่อง การสรุปผลการเก็บข้อมูลต้นชาน้ำมันรายต้น ผลการวิเคราะห์ข้อมูล และแผนการดำเนินการปี ๒๕๖๑ – ๒๕๖๓ </t>
    </r>
    <r>
      <rPr>
        <sz val="14"/>
        <color rgb="FFFF0000"/>
        <rFont val="Browallia New"/>
        <family val="2"/>
      </rPr>
      <t xml:space="preserve">
</t>
    </r>
  </si>
  <si>
    <t>ยี่ นามแปง</t>
  </si>
  <si>
    <t>ทวีศักดิ์, สายัณห์, ชูชัย, อะลู, โยฮา, พรนุภาพ, ดาวิ(57), จะแฮ, จะอื่อ</t>
  </si>
  <si>
    <t>นาง,ต๊อบ, สุริยันต์</t>
  </si>
  <si>
    <t>เตรียมเครื่องดื่ม (น้ำผลไม้ดอยคำ+น้ำดื่ม)</t>
  </si>
  <si>
    <t>เจมส์, ภคพร</t>
  </si>
  <si>
    <t>ประจำจุดเครื่องดื่ม (น้ำเปล่า, น้ำผลไม้)</t>
  </si>
  <si>
    <t>นานู, ติ๊บ สามตาล</t>
  </si>
  <si>
    <t>คุณหญิง, พี่โย่</t>
  </si>
  <si>
    <t>ถวายพระสุธารส</t>
  </si>
  <si>
    <t>สิงห์คำ / KLC</t>
  </si>
  <si>
    <t xml:space="preserve">ติดตั้งระบบ Software  </t>
  </si>
  <si>
    <t>ม.ล. ดิศปนัดดา ดิศกุล</t>
  </si>
  <si>
    <t xml:space="preserve">ทีมวิจัย และหน่วยงานอื่น ๆ </t>
  </si>
  <si>
    <t>วรัชยา</t>
  </si>
  <si>
    <t>ติ๊บ สามตาล</t>
  </si>
  <si>
    <r>
      <rPr>
        <b/>
        <sz val="14"/>
        <rFont val="Browallia New"/>
        <family val="2"/>
      </rPr>
      <t>เวลา ๑๕.๓๐ น.</t>
    </r>
    <r>
      <rPr>
        <sz val="14"/>
        <rFont val="Browallia New"/>
        <family val="2"/>
      </rPr>
      <t xml:space="preserve"> -  ประทับรถยนต์พระที่นั่ง เสด็จ ฯ ไปยังสนามเฮลิคอปเตอร์ บ้านปูนะ
</t>
    </r>
  </si>
  <si>
    <r>
      <rPr>
        <b/>
        <sz val="14"/>
        <rFont val="Browallia New"/>
        <family val="2"/>
      </rPr>
      <t>เวลา ๑๕.๓๕ น.</t>
    </r>
    <r>
      <rPr>
        <sz val="14"/>
        <rFont val="Browallia New"/>
        <family val="2"/>
      </rPr>
      <t xml:space="preserve"> -  รถยนต์พระที่นั่งถึงสนามเฮลิคอปเตอร์ บ้านปูนะ
 -  ผบ. กองกำลังผาเมือง กราบบังคมทูลรายงานสถานการณ์ด้านชายแดน
 -  พระราชทานสิ่งของแก่ผู้แทนกองกำลังผาเมือง
 -  ฉายพระฉายาลักษณ์ร่วมกับข้าราชการทหาร กองกำลังผาเมือง จำนวน ๒ ชุด
</t>
    </r>
  </si>
  <si>
    <t>ต๊อบ</t>
  </si>
  <si>
    <r>
      <rPr>
        <b/>
        <sz val="14"/>
        <rFont val="Browallia New"/>
        <family val="2"/>
      </rPr>
      <t>เวลา ๑๕.๕๐ น.</t>
    </r>
    <r>
      <rPr>
        <sz val="14"/>
        <rFont val="Browallia New"/>
        <family val="2"/>
      </rPr>
      <t xml:space="preserve">   -  ประทับเฮลิคอปเตอร์พระที่นั่ง เสด็จ ฯ ไปยังหมู่บ้านจะนู  อ.เมือง  จ.เชียงราย</t>
    </r>
  </si>
  <si>
    <t xml:space="preserve">๑. การแต่งกาย </t>
  </si>
  <si>
    <t xml:space="preserve">          เจ้าหน้าที่มูลนิธิแม่ฟ้าหลวง ใส่เครื่องแบบม่อฮ่อม</t>
  </si>
  <si>
    <t xml:space="preserve">          เจ้าหน้าที่มูลนิธิชัยพัฒนา ใส่เครื่องแบบม่อฮ่อม</t>
  </si>
  <si>
    <t xml:space="preserve">          เจ้าหน้าที่ศูนย์โครงการศึกษาและพัฒนาการปลูกชาน้ำมันฯ ใส่เสื้อม่อฮ่อมโครงการ กางเกงดำ รองเท้าดำ</t>
  </si>
  <si>
    <t xml:space="preserve">          คนงาน ใส่เสื้อม่อฮ่อม กางเกงดำ รองเท้าดำ</t>
  </si>
  <si>
    <t>๒. ทำผมเรียบร้อย มือและเล็บสะอาด ตัดเล็บสั้นทุกนิ้ว รวมทั้งนิ้วก้อยด้วย ผู้ชายโกนหนวดและเคราให้เรียบร้อย</t>
  </si>
  <si>
    <t>๓. พระกระยาหาร</t>
  </si>
  <si>
    <t xml:space="preserve">           รายการที่มีส่วนประกอบอาหารเป็นไก่ต้องไม่มีกระดูก</t>
  </si>
  <si>
    <t xml:space="preserve">          ไม่เผ็ดเลย</t>
  </si>
  <si>
    <t xml:space="preserve">          หลีกเลี่ยงปลาทุกชนิด</t>
  </si>
  <si>
    <t>รถเมล์</t>
  </si>
  <si>
    <t>พี่กุ๊ก</t>
  </si>
  <si>
    <t>เตรียมการรับเสด็จฯ</t>
  </si>
  <si>
    <t>เอกสารรายชื่อ</t>
  </si>
  <si>
    <t>วันพฤหัสบดี ที่ 8  กุมภาพันธ์  2561</t>
  </si>
  <si>
    <t>เจ้าหน้าที่ ทีโอที ส่วนกลาง เดินทางมาถึงดอยตุง</t>
  </si>
  <si>
    <t>ชุมสายโทรศัพท์ดอยตุง</t>
  </si>
  <si>
    <t xml:space="preserve"> - คูปองอาหาร</t>
  </si>
  <si>
    <t>อารีวรรณ</t>
  </si>
  <si>
    <t>คูปอง.(พี่โย่) ถึง 12 เที่ยง</t>
  </si>
  <si>
    <t xml:space="preserve"> - เครื่องนอน 4 ชุด</t>
  </si>
  <si>
    <t>*เช็คเวลากอ.ร่วม</t>
  </si>
  <si>
    <t xml:space="preserve"> - น้ำดื่ม</t>
  </si>
  <si>
    <t>รยล. (พรชัย)</t>
  </si>
  <si>
    <t>รยล. (ชำนาญ,อเนก)</t>
  </si>
  <si>
    <t>วิศวะ (เหลี่ยม)</t>
  </si>
  <si>
    <t>รยล. (ปรีดา นาคคุ้ม)</t>
  </si>
  <si>
    <t>รยล.(สุรศักดิ์)</t>
  </si>
  <si>
    <t>ครูฝึกสุนัขทรงเลี้ยง (ชูเกียรติ)</t>
  </si>
  <si>
    <t>รยล.(อยุทธ)</t>
  </si>
  <si>
    <t>ครูฝึกสุนัขทรงเลี้ยง (ดานา)</t>
  </si>
  <si>
    <t>รยล.(ธีระ)</t>
  </si>
  <si>
    <t>กรมวัง (ภานุพงศ์)</t>
  </si>
  <si>
    <t>กรมวัง (4)</t>
  </si>
  <si>
    <t>รยล. (สารถี)</t>
  </si>
  <si>
    <t>วิศวะ</t>
  </si>
  <si>
    <t>ครูฝึกสุนัขทรงเลี้ยง</t>
  </si>
  <si>
    <t>ครู (คุณโทนี่)</t>
  </si>
  <si>
    <t>ห้อง 6</t>
  </si>
  <si>
    <t>ห้อง 2,3,4,5,6</t>
  </si>
  <si>
    <t>น.ส.วัชราภรณ์ กรุแก้ว</t>
  </si>
  <si>
    <t>นางอรวิกาญจน์  ชัยมงคล</t>
  </si>
  <si>
    <t>น.ส.อุมาพร  กมลคนธ์</t>
  </si>
  <si>
    <t xml:space="preserve">น.ส.ศุภรัตน์ เลิศพาณิชย์กุล  </t>
  </si>
  <si>
    <t>คณะทูต</t>
  </si>
  <si>
    <t>เปรู (สำรอง)</t>
  </si>
  <si>
    <t>คณะทูต (สำรอง)</t>
  </si>
  <si>
    <r>
      <rPr>
        <b/>
        <u/>
        <sz val="14"/>
        <color rgb="FFFF0000"/>
        <rFont val="BrowalliaUPC"/>
        <family val="2"/>
      </rPr>
      <t>ร่าง</t>
    </r>
    <r>
      <rPr>
        <b/>
        <u/>
        <sz val="14"/>
        <color theme="1"/>
        <rFont val="BrowalliaUPC"/>
        <family val="2"/>
      </rPr>
      <t xml:space="preserve">  ผังรายชื่อผู้เข้าร่วมประชุมคณะกรรมการมูลนิธิแม่ฟ้าหลวงในพระบรมราชูปถัมภ์ ครั้งที่ ๑/๒๕๖๑
</t>
    </r>
  </si>
  <si>
    <t xml:space="preserve">คุณบุญชอบ สุทธมนัสวงศ์ -       </t>
  </si>
  <si>
    <t xml:space="preserve">ดร. กุลภัทรา สิโรดม -       </t>
  </si>
  <si>
    <t xml:space="preserve">Mr. Alessandro Calvani -       </t>
  </si>
  <si>
    <t xml:space="preserve">หม่อมราชวงศ์อุษณิสา สุขสวัสดิ์ -       </t>
  </si>
  <si>
    <t xml:space="preserve">ดร. รอม หิรัญพฤกษ์ -        </t>
  </si>
  <si>
    <t xml:space="preserve">คุณอภิลาศ โอสถานนท์  -        </t>
  </si>
  <si>
    <t xml:space="preserve">คุณปัทมา เพชรเรียง  -         </t>
  </si>
  <si>
    <t xml:space="preserve">คุณต้องใจ ธนะชานันท์  -        </t>
  </si>
  <si>
    <t>กรรมการมูลนิธิ (7)</t>
  </si>
  <si>
    <t>ผู้ติดตาม (6)</t>
  </si>
  <si>
    <t>ที่ปรึกษา (8)</t>
  </si>
  <si>
    <t>เจ้าหน้าที่มูลนิธิ (2)</t>
  </si>
  <si>
    <t>หม่อมราชวงศ์ดิศนัดดา ดิศกุล</t>
  </si>
  <si>
    <t>13.30-14.45</t>
  </si>
  <si>
    <t>18.25 - 19.40</t>
  </si>
  <si>
    <t>16.10 - 17.40</t>
  </si>
  <si>
    <t>16.00 - 17.15</t>
  </si>
  <si>
    <t>รถรับ</t>
  </si>
  <si>
    <t>รถส่ง</t>
  </si>
  <si>
    <t>ชื่อ</t>
  </si>
  <si>
    <t>มาพร้อมคณะ 7 ท่าน</t>
  </si>
  <si>
    <t>รถตู้
กระบะคาร์โก้ 2 คัน</t>
  </si>
  <si>
    <t>Fortuner 1 คัน</t>
  </si>
  <si>
    <t>รถตู้ 1 คัน</t>
  </si>
  <si>
    <t>06.00 น.</t>
  </si>
  <si>
    <t>รับในตัวเมืองเชียงราย</t>
  </si>
  <si>
    <t>เดินทางมาเอง</t>
  </si>
  <si>
    <t>หลังเที่ยง</t>
  </si>
  <si>
    <t>แผนจัดการรถกรรมการ</t>
  </si>
  <si>
    <t xml:space="preserve">เวลา ๑๐.๔๕ น.  -  ประทับรถยนต์พระที่นั่งเสด็จฯ ไปยังบ้านนายอาเปียว มาเยอะ บ้านปางมะหัน </t>
  </si>
  <si>
    <t>ครอบครัวอาเปียว มาเยอะ, นายเสี้ยวยิ่ง แซ่หวัง</t>
  </si>
  <si>
    <t>ป.ชอบ,  ดาวิ, สนธยา, สมาน, โจ้
ครอบครัวอาเปียว มาเยอะ, นายเสี้ยวยิ่ง แซ่หวัง</t>
  </si>
  <si>
    <r>
      <rPr>
        <b/>
        <sz val="14"/>
        <color theme="1"/>
        <rFont val="Browallia New"/>
        <family val="2"/>
      </rPr>
      <t>เวลา ๑๐.๕๕ น.</t>
    </r>
    <r>
      <rPr>
        <sz val="14"/>
        <color theme="1"/>
        <rFont val="Browallia New"/>
        <family val="2"/>
      </rPr>
      <t xml:space="preserve">  -  รถยนต์พระที่นั่งถึงบ้านนายอาเปียว  มาเยอะ บ้านปางมะหัน                   
 -  ผู้แทนคณะกรรมการโครงการชาน้ำมัน มูลนิธิแม่ฟ้าหลวงฯ กราบบังคมทูลรายงานสรุปผลการดำเนินงานส่งเสริมอาชีพของโครงการ การขยายผลสู่จังหวัดต่างๆ และเยี่ยมราษฎรตัวอย่างที่ประสบความสำเร็จจากการส่งเสริมอาชีพที่มีรายได้อย่างต่อเนื่อง                  
 -  ทรงเยี่ยมราษฎร บ้านปางมะหัน  (๒๐๐ คน) คณะครู ผู้ปกครอง และนักเรียน</t>
    </r>
  </si>
  <si>
    <t>ส่งสถานีรถไปเชียงใหม่</t>
  </si>
  <si>
    <t>อาหารเช้า</t>
  </si>
  <si>
    <t>อาหารกลางวัน</t>
  </si>
  <si>
    <t>อาหารเย็น</t>
  </si>
  <si>
    <t>เครื่องเสวย (1) (เซ็ทโต๊ะ)</t>
  </si>
  <si>
    <t>เลือกอาหารจากหน้าร้าน</t>
  </si>
  <si>
    <t>ข้าวผัดหมู</t>
  </si>
  <si>
    <t>ยำวุ้นเส้นหมูยอ</t>
  </si>
  <si>
    <t>(ตักราด)</t>
  </si>
  <si>
    <t>ไก่ผัดขิง</t>
  </si>
  <si>
    <t>ผัดผักสี่สี</t>
  </si>
  <si>
    <t>บรอกโคลีเห็ดหอม</t>
  </si>
  <si>
    <t>ก๋วยเตี๋ยวผัดซีอิ๊วไก่</t>
  </si>
  <si>
    <t>แกงจืดวอเตอร์เครสหมูสับ</t>
  </si>
  <si>
    <t>ผัดมะเขือเสวย</t>
  </si>
  <si>
    <t>เฉาก๊วย ลูกชิด</t>
  </si>
  <si>
    <t>ข้าวหอมมะลิออร์แกนิก</t>
  </si>
  <si>
    <t>แกงฮังเลหมู</t>
  </si>
  <si>
    <t>น้ำเปล่า</t>
  </si>
  <si>
    <t>ฟักทองแกงบวด</t>
  </si>
  <si>
    <t>ผลไม้ตามฤดูกาล</t>
  </si>
  <si>
    <t>ข้าวหอมมะลิ</t>
  </si>
  <si>
    <t>หมี่ซั่วไก่ตุ๋น</t>
  </si>
  <si>
    <t>ไข่ดาว</t>
  </si>
  <si>
    <t>ยำผักกรูด</t>
  </si>
  <si>
    <t>ไข่กวน</t>
  </si>
  <si>
    <t>แกงจืดเต้าหู้สาหร่าย</t>
  </si>
  <si>
    <t>น้ำพริกมะเขือเทศ ผักจิ้ม</t>
  </si>
  <si>
    <t>เบคอน/แฮม/ไส้กรอก</t>
  </si>
  <si>
    <t>ไก่ผัดเม็ดมะม่วง</t>
  </si>
  <si>
    <t>ขนมปัง เนย แยม</t>
  </si>
  <si>
    <t xml:space="preserve">ผัดฮ่องเต้น้ำมันหอย </t>
  </si>
  <si>
    <t>กาแฟร้อน+ชาร้อน</t>
  </si>
  <si>
    <t>แกงผักเฮือดซี่โครงหมู</t>
  </si>
  <si>
    <t>น้ำส้ม+น้ำมะเขือเทศ</t>
  </si>
  <si>
    <t>ผลไม้มะละกอสุก</t>
  </si>
  <si>
    <t>จัดบุฟเฟ่ต์</t>
  </si>
  <si>
    <t>ต้มเลือดหมู</t>
  </si>
  <si>
    <t>ปอเปี๊ยะทอด</t>
  </si>
  <si>
    <t>ข้าวมันไก่</t>
  </si>
  <si>
    <t>น้ำพริกอ่อง ผักจิ้ม</t>
  </si>
  <si>
    <t>ไข่ออมเลต</t>
  </si>
  <si>
    <t>ผัดยอดมะเขือเครือ</t>
  </si>
  <si>
    <t xml:space="preserve">     โจ๊กหมู+ไข่ลวก</t>
  </si>
  <si>
    <t>ไก่ทอดกระเทียม</t>
  </si>
  <si>
    <t>น้ำเต้าหู้ ปาท่องโก๋</t>
  </si>
  <si>
    <t>กล้วยบวดชี</t>
  </si>
  <si>
    <t>ผลไม้รวมตามฤดูกาล</t>
  </si>
  <si>
    <t>ข้าวต้มขาว/ข้าวสวย</t>
  </si>
  <si>
    <t>ขนมจีนน้ำเงี้ยว</t>
  </si>
  <si>
    <t>ข้าวผัดดอยตุง</t>
  </si>
  <si>
    <t>หัวไซโป้ะผัดไข่</t>
  </si>
  <si>
    <t>ปลาทอดซอสมะขาม</t>
  </si>
  <si>
    <t>เต้าฮวยมะพร้าวอ่อน</t>
  </si>
  <si>
    <t>น้ำตะไคร้ใบเตย</t>
  </si>
  <si>
    <t xml:space="preserve"> ผลไม้ตามฤดูกาล</t>
  </si>
  <si>
    <t>น้ำผลไม้</t>
  </si>
  <si>
    <t>รายการอาหารขบวนเสด็จ  สมเด็จพระเทพรัตนราชสุดาฯ สยามบรมราชกุมารี</t>
  </si>
  <si>
    <t>สถานที สันผาพญาไพร</t>
  </si>
  <si>
    <t>รายชื่อผู้ปฎิบัติงาน</t>
  </si>
  <si>
    <t>ก๋วยเตี๋ยวลูกชิ้นปลาตาอำ</t>
  </si>
  <si>
    <t>200 ชาม</t>
  </si>
  <si>
    <t>ร้านตาอำ</t>
  </si>
  <si>
    <t>นางเครือวัลย์ กาบุญก้ำ</t>
  </si>
  <si>
    <t>จัดเครืองเสวย</t>
  </si>
  <si>
    <t>นายวัชระ อธิสาร</t>
  </si>
  <si>
    <t>ข้าวเหนียวดอยนึ่ง</t>
  </si>
  <si>
    <t>กาแฟเย็น</t>
  </si>
  <si>
    <t>ชาเย็น</t>
  </si>
  <si>
    <t>รายการอาหารกลางวันวันที 14 กุมภาพันธ์ 2561</t>
  </si>
  <si>
    <t>ผู้ติดตาม</t>
  </si>
  <si>
    <t>ขนมหวาน</t>
  </si>
  <si>
    <t>ผลไม้</t>
  </si>
  <si>
    <t>น้ำทับทิมสยาม</t>
  </si>
  <si>
    <t>ส้ม</t>
  </si>
  <si>
    <t>น้ำส้ม</t>
  </si>
  <si>
    <t>ปิ้งย่างมะหล่า(ปิ้งเอง)</t>
  </si>
  <si>
    <t>ปิ้งย่างมะหล่า</t>
  </si>
  <si>
    <t>สับปะรด</t>
  </si>
  <si>
    <t>น้ำเสาวรส</t>
  </si>
  <si>
    <t>หมูย่างอาข่า</t>
  </si>
  <si>
    <t>ยำผักขมป่า</t>
  </si>
  <si>
    <t>ลาบดอยห่อใบตอง</t>
  </si>
  <si>
    <t>ข้าวหมูอบ</t>
  </si>
  <si>
    <t>รายการ</t>
  </si>
  <si>
    <t>เบอร์โทรติดต่อร้านค้า</t>
  </si>
  <si>
    <t>ก๋วยเตี๋ยวตาอำ</t>
  </si>
  <si>
    <t>ข้าว</t>
  </si>
  <si>
    <t>เส้น</t>
  </si>
  <si>
    <t>เล็ก / ใหญ่</t>
  </si>
  <si>
    <t>P</t>
  </si>
  <si>
    <t>085-591-1895 คุณเอ๋</t>
  </si>
  <si>
    <t>ร้านชาวบ้าน</t>
  </si>
  <si>
    <t>น้ำ</t>
  </si>
  <si>
    <t>ต้มยำ / น้ำใส</t>
  </si>
  <si>
    <t>210 ไม้</t>
  </si>
  <si>
    <t>ครัว</t>
  </si>
  <si>
    <t>ร้าน</t>
  </si>
  <si>
    <t>1000 ไม้</t>
  </si>
  <si>
    <t>ร้านมะหล่า 52 ไร่</t>
  </si>
  <si>
    <t>096-345-7739 คุณริน</t>
  </si>
  <si>
    <t>ร้านชาวบ้านและครัวดอยตุง</t>
  </si>
  <si>
    <t>เบค่อนพันเห็ด</t>
  </si>
  <si>
    <t>081-774-2749 คุณดาว</t>
  </si>
  <si>
    <t>ร้านคุณดาว</t>
  </si>
  <si>
    <t>13 ชุดเล็ก</t>
  </si>
  <si>
    <t>กระเจี๊ยบเขียว</t>
  </si>
  <si>
    <t>40 ชุดใหญ่</t>
  </si>
  <si>
    <t>หมูสามชั้น</t>
  </si>
  <si>
    <t>*ชุดเล็ก = 1 ท่าน</t>
  </si>
  <si>
    <t>หมูสันคอ</t>
  </si>
  <si>
    <t>*ชุดใหญ่ = 4 ท่าน</t>
  </si>
  <si>
    <t>เอ็นไก่</t>
  </si>
  <si>
    <t>กึ๋นไก่</t>
  </si>
  <si>
    <t>90 จาน</t>
  </si>
  <si>
    <t>ร้านข้าวมันไก่ 2 พี่น้อง</t>
  </si>
  <si>
    <t>086-916-2538</t>
  </si>
  <si>
    <t>ไส้หมู</t>
  </si>
  <si>
    <t>60 จาน</t>
  </si>
  <si>
    <t>หูหมู</t>
  </si>
  <si>
    <t>ไส้กรอก</t>
  </si>
  <si>
    <t>ผลไม้ - ส้ม</t>
  </si>
  <si>
    <t>150 ลูก(30 กก.)</t>
  </si>
  <si>
    <t>บ้านขาแหย่ง (คุณเสาร์)</t>
  </si>
  <si>
    <t>097-950-1728</t>
  </si>
  <si>
    <t>ลูกชิ้น</t>
  </si>
  <si>
    <t>ผลไม้ - สับปะรด</t>
  </si>
  <si>
    <t>80 ถุง</t>
  </si>
  <si>
    <t>คุณจิราพันธ์ (ผาบือ)</t>
  </si>
  <si>
    <t>085-695-3611</t>
  </si>
  <si>
    <t>อกไก่</t>
  </si>
  <si>
    <t>กุ้ง</t>
  </si>
  <si>
    <t>เครื่องดื่ม - น้ำส้มสายน้ำผึ้งคั้นสด</t>
  </si>
  <si>
    <t>เครื่องดื่ม - น้ำเสาวรส</t>
  </si>
  <si>
    <t>เครื่องดื่ม - น้ำสมุนไพรตะไคร้ใบเตย</t>
  </si>
  <si>
    <t>เครื่องดื่ม - ชาเย็น</t>
  </si>
  <si>
    <t>เครื่องดื่ม - กาแฟเย็น</t>
  </si>
  <si>
    <t>เครื่องดื่ม - น้ำเปล่า</t>
  </si>
  <si>
    <t>เครื่องดื่ม - ทับทิมสยาม</t>
  </si>
  <si>
    <t>แกงจืดวอร์เตอร์เครสไก่สับ</t>
  </si>
  <si>
    <t>Mitsui - 3 คน 6.30</t>
  </si>
  <si>
    <t>Mitsui - 3 คน 18.00</t>
  </si>
  <si>
    <t>ส่วนล่วงหน้า + กอ. (บุฟเฟ่ต์)</t>
  </si>
  <si>
    <t>คืน 11-15</t>
  </si>
  <si>
    <t>ลำใยต้มน้ำตาล</t>
  </si>
  <si>
    <t>แกงอ่อมหมู</t>
  </si>
  <si>
    <t>กอ. + ส่วนล่วงหน้า</t>
  </si>
  <si>
    <t>กอ. + ส่วนล่วงหน้า (บุฟเฟ่ต์)</t>
  </si>
  <si>
    <t>ต้มยำเห็ด</t>
  </si>
  <si>
    <t>อาหารรอบดึก</t>
  </si>
  <si>
    <t>ข้าวต้มหมู/ไก่ เห็ดหอม</t>
  </si>
  <si>
    <t>กองบัญชาการตำรวจชายแดน</t>
  </si>
  <si>
    <t>เสวย ณ</t>
  </si>
  <si>
    <t>ข้าวหน้าไก่ กุนเชียงทอด</t>
  </si>
  <si>
    <t>สลิ่ม</t>
  </si>
  <si>
    <t>ผัดบล้อคโคลี่ เห็ดหอม</t>
  </si>
  <si>
    <t>ยำเห็ดกรอบภูแล</t>
  </si>
  <si>
    <t>ขบวนเสด็จใต้ถุนตำหนัก (บุพเฟ่ต์) 70 คน</t>
  </si>
  <si>
    <t>ขบวนเสด็จ (บุพเฟ่ต์) 70 คน</t>
  </si>
  <si>
    <t>ขบวนส่วนล่วงหน้า (บุพเฟ่ต์) 70  คน</t>
  </si>
  <si>
    <t>พญาไพร</t>
  </si>
  <si>
    <t>แกงจืดผักกาดขาวไก่สับ</t>
  </si>
  <si>
    <t>น้ำพริกหนุ่ม ผักจิ้ม</t>
  </si>
  <si>
    <t>น้ำพริกตาแดง ไข่ต้ม ผักต้ม</t>
  </si>
  <si>
    <t>ข้าวหมูอบ หมูกรอบ</t>
  </si>
  <si>
    <t>ออร์เดิร์ฟดอยตุง</t>
  </si>
  <si>
    <t>ผัดถั่วหวานเห็ดหอม</t>
  </si>
  <si>
    <t>แหนม หมูยอ ไส้อั่ว</t>
  </si>
  <si>
    <t>สามแซ่ (ลำใย แปะก๊วย พุทราจีนร้อน)</t>
  </si>
  <si>
    <t xml:space="preserve">เสวย ณ </t>
  </si>
  <si>
    <t>จันกะผัก</t>
  </si>
  <si>
    <t>ก๋วยเตี๋ยวเฮงเฮง</t>
  </si>
  <si>
    <t>แป๊ะก๊วยนมสด</t>
  </si>
  <si>
    <t>ท่านทูตเปรู + กรรมการ</t>
  </si>
  <si>
    <t>ข้าวซอย</t>
  </si>
  <si>
    <t>เฉาก๊วยลูกชิด</t>
  </si>
  <si>
    <t>ยำยอดมะเขือเครือ</t>
  </si>
  <si>
    <t>น้ำซุปผัก</t>
  </si>
  <si>
    <t>ร้านอาหารเมล็ดชา</t>
  </si>
  <si>
    <t>ร้านดาว</t>
  </si>
  <si>
    <t>Idea โต๊ะเสวย</t>
  </si>
  <si>
    <t>ไข่ตุ๋น</t>
  </si>
  <si>
    <t>ข้าวกล้อง</t>
  </si>
  <si>
    <t>เข้า 11</t>
  </si>
  <si>
    <t>แกงจืดตำลึงหมูสับ</t>
  </si>
  <si>
    <t>ต้มจับฉ่ายไก่</t>
  </si>
  <si>
    <t>ยำเกี้ยมฉ่ายไข่เค็ม</t>
  </si>
  <si>
    <t>ไข่ลวก</t>
  </si>
  <si>
    <t>หมูผัดซีอิ๊ว</t>
  </si>
  <si>
    <t>ไข่ลวก / ไข่ดาว / ออมเลต</t>
  </si>
  <si>
    <t>น้ำพริกกะปิ ผักจิ้ม ผักทอด</t>
  </si>
  <si>
    <t>แกงส้มชะอมไข่</t>
  </si>
  <si>
    <t>แหนมซี่โครงหมู/เครื่องเคียง</t>
  </si>
  <si>
    <t>ไก่ย่าง</t>
  </si>
  <si>
    <t>ส้มตำ</t>
  </si>
  <si>
    <t>เต้าหู้คลุก</t>
  </si>
  <si>
    <t>เต้าหู้ทรงเครื่อง</t>
  </si>
  <si>
    <t>สปาเกตตี้ไส้อั่ว</t>
  </si>
  <si>
    <t>สุกี้หม้อดินญี่ปุ่น</t>
  </si>
  <si>
    <t>น้ำพริกมะเขือ ผักจิ้ม</t>
  </si>
  <si>
    <t>ผู้ติดตาม (บุพเฟ่ต์) 150</t>
  </si>
  <si>
    <t>ลูกตาล ลอยแก้ว</t>
  </si>
  <si>
    <t>คนที่  Stand by ทั้งหมด 100</t>
  </si>
  <si>
    <t>ข้าวเหนียว</t>
  </si>
  <si>
    <t>แหนมซี่โครงหมูทอด/เครื่องเคียง</t>
  </si>
  <si>
    <t>ยำถั่วพลู</t>
  </si>
  <si>
    <t>ต้มแซ่บกระดูกหมูอ่อน</t>
  </si>
  <si>
    <t>ฟรุตสลัด</t>
  </si>
  <si>
    <t>15 ชุด</t>
  </si>
  <si>
    <t>300 ถ้วย</t>
  </si>
  <si>
    <t>รายชื่อพนักงานแม่บ้านที่ทำงานในแต่ละจุดขบวนเสด็จ90512-17 กพ 2561</t>
  </si>
  <si>
    <t>ห้องเครื่อง</t>
  </si>
  <si>
    <t>1.อภิชาต ปรีชาสถาพรกุล(อภิชาต)</t>
  </si>
  <si>
    <r>
      <t>1.อภิชาต ปรีชาสถาพรกุล(อภิชาต)</t>
    </r>
    <r>
      <rPr>
        <sz val="11"/>
        <color rgb="FFFF0000"/>
        <rFont val="Calibri"/>
        <family val="2"/>
        <scheme val="minor"/>
      </rPr>
      <t xml:space="preserve"> ไปปางมะหัน</t>
    </r>
  </si>
  <si>
    <t>2.สิริเพ็ญ พิมลธิติกุล(เพ็ญ)</t>
  </si>
  <si>
    <t>3.เสาร์ นามปุ๊ด(เสาร์)</t>
  </si>
  <si>
    <t>1.วีรยุทธ อยู่ลือ(วี)</t>
  </si>
  <si>
    <t>2.อยุธยา วิเศษสิริแสง(โย)</t>
  </si>
  <si>
    <t>3.สุพันธ์ ภูนพผา(หนม)</t>
  </si>
  <si>
    <t>4.น้ำอัอย วงษ์รอด(อ้อย)</t>
  </si>
  <si>
    <t>5.ยี่ นามปู๊ด(ยี่)</t>
  </si>
  <si>
    <r>
      <t>5.ยี่ นามปู๊ด(ยี่)</t>
    </r>
    <r>
      <rPr>
        <sz val="11"/>
        <color rgb="FFC00000"/>
        <rFont val="Calibri"/>
        <family val="2"/>
        <scheme val="minor"/>
      </rPr>
      <t>ไปปางมะหัน</t>
    </r>
  </si>
  <si>
    <t>6.แสงดาว ร้องคำ (ดาว)</t>
  </si>
  <si>
    <t>7.คำมี ลุงแก้ว(คำมี)</t>
  </si>
  <si>
    <t>7.วุฒิชัย  อภิสุนทรกุล(พี่เตี้ย)</t>
  </si>
  <si>
    <t>8.สุริยา อ้ายใส่(สาม)</t>
  </si>
  <si>
    <t>อาคาร1</t>
  </si>
  <si>
    <t>1.ชลธิชา บุญหล้า(หน่อย)</t>
  </si>
  <si>
    <t xml:space="preserve">2.จาย คำปัน(จาย) </t>
  </si>
  <si>
    <t>3.นาริสา คะหล่า (สา)</t>
  </si>
  <si>
    <t>อาคาร2+กอ.ร่วม</t>
  </si>
  <si>
    <t>1.จามจุรี อ้ายใส่(จาม)</t>
  </si>
  <si>
    <t>2.สมศักดิ์ เวทู(ชมพู่))</t>
  </si>
  <si>
    <t>อาคาร3</t>
  </si>
  <si>
    <t>1. อุไร สิทธิวงศ์(อุไร)</t>
  </si>
  <si>
    <r>
      <t>1. อุไร สิทธิวงศ์(อุไร)</t>
    </r>
    <r>
      <rPr>
        <sz val="11"/>
        <color rgb="FFC00000"/>
        <rFont val="Calibri"/>
        <family val="2"/>
        <scheme val="minor"/>
      </rPr>
      <t>ไปปางมะหัน</t>
    </r>
  </si>
  <si>
    <t>2.แสงตาล จายแสง</t>
  </si>
  <si>
    <t>3. .มยุรี วิมลเจริญกิจกุล(มยุรี)</t>
  </si>
  <si>
    <r>
      <t>3. .มยุรี วิมลเจริญกิจกุล(มยุรี)</t>
    </r>
    <r>
      <rPr>
        <sz val="11"/>
        <color rgb="FFC00000"/>
        <rFont val="Calibri"/>
        <family val="2"/>
        <scheme val="minor"/>
      </rPr>
      <t>ไปปางมะหัน</t>
    </r>
  </si>
  <si>
    <t>4. แสงหล้า อ้ายใส่(ออย)</t>
  </si>
  <si>
    <t>5.กนกรัตน์ แยลึ(เมย์)</t>
  </si>
  <si>
    <t>ห้องน้ำททท+ห้องน้ำครัวตำหนัก</t>
  </si>
  <si>
    <t>1. มา บุญศรี(มา)</t>
  </si>
  <si>
    <t>2.อาปา เพอเมีย(อาปา)</t>
  </si>
  <si>
    <r>
      <t>2.อาปา เพอเมีย(อาปา)</t>
    </r>
    <r>
      <rPr>
        <sz val="11"/>
        <color rgb="FFC00000"/>
        <rFont val="Calibri"/>
        <family val="2"/>
        <scheme val="minor"/>
      </rPr>
      <t>ไปปางมะหัน</t>
    </r>
  </si>
  <si>
    <t>3.สุพรรษา พิมลสุขสมบูรณ์(ษา)</t>
  </si>
  <si>
    <t>4. จริยา สะโง้(แพม)</t>
  </si>
  <si>
    <t>หอ</t>
  </si>
  <si>
    <t>1.วุฒิชัย อภิสุนทรกุล (เตี้ย)</t>
  </si>
  <si>
    <t>1.วุฒิชัย อภิสุนทรกุล</t>
  </si>
  <si>
    <t>ถนน</t>
  </si>
  <si>
    <t>1. ชัย อิ่นคำ(ชัย)</t>
  </si>
  <si>
    <t>2.หนุ่ม บุญศรี(หนุ่ม)</t>
  </si>
  <si>
    <t>3.ดวงจันทร์ สิทธิวงศ์(หนาน))</t>
  </si>
  <si>
    <t>4.สามารถ วิบูลศรีโรจน์(สันต์)</t>
  </si>
  <si>
    <t>1.คำมี ลุงแก้ว(คำมี)</t>
  </si>
  <si>
    <t>2.สุริยา อ้ายใส่(สาม)</t>
  </si>
  <si>
    <r>
      <t xml:space="preserve">3.หนุ่ม บุญศรี(หนุ่ม) </t>
    </r>
    <r>
      <rPr>
        <sz val="11"/>
        <color rgb="FFFF0000"/>
        <rFont val="Calibri"/>
        <family val="2"/>
        <scheme val="minor"/>
      </rPr>
      <t>สายๆ</t>
    </r>
  </si>
  <si>
    <r>
      <t>3.หนุ่ม บุญศรี(หนุ่ม)</t>
    </r>
    <r>
      <rPr>
        <sz val="11"/>
        <color rgb="FFFF0000"/>
        <rFont val="Calibri"/>
        <family val="2"/>
        <scheme val="minor"/>
      </rPr>
      <t xml:space="preserve"> สายๆ</t>
    </r>
  </si>
  <si>
    <t>4.อุไร สิทธิวงศ์(อุไร)เย็น</t>
  </si>
  <si>
    <t>1.พรพนา เวทู(ปู)</t>
  </si>
  <si>
    <t>2.หล้า นามปุ๊ด(หล้า)</t>
  </si>
  <si>
    <t>3.หนิง นะทอ(หนิง)</t>
  </si>
  <si>
    <t>4.วิชิต วันดี(ชิต)</t>
  </si>
  <si>
    <t>5.แก่นจันทร์ บัวละภา(แก่น))</t>
  </si>
  <si>
    <t>6.จิราพร ตาแก้ว(เรย์)</t>
  </si>
  <si>
    <t>7.วราภรณ์ ฉิมพาลี(ปู)</t>
  </si>
  <si>
    <t>8.สังข์ นามอ้าย (สังข์)</t>
  </si>
  <si>
    <t>9.ปิง อ้ายคำ (ปิง)</t>
  </si>
  <si>
    <t>10.สุนิสา ใจยะ (เล็ก)</t>
  </si>
  <si>
    <t>ทำความสะอาด ห้องสรง</t>
  </si>
  <si>
    <t>ล้อหมุน 7.00น. หน้าอาคาร2</t>
  </si>
  <si>
    <t>ปางมะหัน 3 จุด</t>
  </si>
  <si>
    <t>อุไร  อาปา มยุรี</t>
  </si>
  <si>
    <t>อาคารอเนกประสงค์</t>
  </si>
  <si>
    <t>ข้างห้องสังคม</t>
  </si>
  <si>
    <t>สันผาพญาไพร</t>
  </si>
  <si>
    <r>
      <t>1.อภิชาต ปรีชาสถาพรกุล(อภิชาต)</t>
    </r>
    <r>
      <rPr>
        <sz val="11"/>
        <color rgb="FFFF0000"/>
        <rFont val="Calibri"/>
        <family val="2"/>
        <scheme val="minor"/>
      </rPr>
      <t xml:space="preserve"> </t>
    </r>
  </si>
  <si>
    <t>โต๊ะเสวย 10+1</t>
  </si>
  <si>
    <t>2.ยี่ นามปู๊ด(ยี่)</t>
  </si>
  <si>
    <t>**ห้องอาหาร 4 คน**</t>
  </si>
  <si>
    <t>เสวยเย็น</t>
  </si>
  <si>
    <t>จุด 1 โรงเรียนสามัคคีพัฒนา</t>
  </si>
  <si>
    <t>2. มยุรี วิมลเจริญกิจกุล(มยุรี)</t>
  </si>
  <si>
    <t>5.ยี่ นามปู๊ด(ยี่) กลับมาใต้ตำหนัก</t>
  </si>
  <si>
    <t>3. อาปา เพอเมีย(อาปา)</t>
  </si>
  <si>
    <t>อุปกรณ์ห้องสรง และที่ประทับ</t>
  </si>
  <si>
    <t>ลำดับเส้นทาง</t>
  </si>
  <si>
    <t>วัน เวลา</t>
  </si>
  <si>
    <t>จุด</t>
  </si>
  <si>
    <t>อุปกรณ์</t>
  </si>
  <si>
    <t>เตรียม</t>
  </si>
  <si>
    <t>เส้นทาง</t>
  </si>
  <si>
    <t>โรงเรียนสามัคคีพัฒนา บ้านมงเก้าหลัง</t>
  </si>
  <si>
    <t>โต๊ะเล็ก</t>
  </si>
  <si>
    <t>ผ้าปูโต๊ะเล็ก</t>
  </si>
  <si>
    <t>ถาดไม้เล็ก</t>
  </si>
  <si>
    <t>กระถางดอกไม้</t>
  </si>
  <si>
    <t>น้ำ 2ขวด</t>
  </si>
  <si>
    <t>ที่รองแก้ว 2 ใบ</t>
  </si>
  <si>
    <t>แก้ว 2 ใบ</t>
  </si>
  <si>
    <t>ผ้าเช็ดมือ 2ผืน</t>
  </si>
  <si>
    <t>กระดาษม้วน</t>
  </si>
  <si>
    <t>กล่อง+กระดาษทิชชู</t>
  </si>
  <si>
    <t>อาปา</t>
  </si>
  <si>
    <t>เตรียมวันที่ 13 ล็อคไว้</t>
  </si>
  <si>
    <t>อาปาเก็บของ</t>
  </si>
  <si>
    <t>สบู่ล้างมือ</t>
  </si>
  <si>
    <t>อุไร</t>
  </si>
  <si>
    <t xml:space="preserve">ไปรับมยุรีจุด 2 </t>
  </si>
  <si>
    <t>ครีมทามือ</t>
  </si>
  <si>
    <t>ถังขยะสาน</t>
  </si>
  <si>
    <t>มยุรี</t>
  </si>
  <si>
    <t>ที่ประทับประชุม</t>
  </si>
  <si>
    <t>พรม</t>
  </si>
  <si>
    <t>โต๊ะพระเก้าอี้</t>
  </si>
  <si>
    <t>โต๊ะพระกระเป๋า</t>
  </si>
  <si>
    <t>หมอนรองหลัง</t>
  </si>
  <si>
    <t>บ้านอาเปียว มาเยอะ</t>
  </si>
  <si>
    <t>มยุรีเก็บของ</t>
  </si>
  <si>
    <t>กับอาปาไปเจอที่จุด 4</t>
  </si>
  <si>
    <t>สันผา</t>
  </si>
  <si>
    <t>อภิชาติ</t>
  </si>
  <si>
    <t>สาม</t>
  </si>
  <si>
    <t>เตรียมตอนเช้าแล้วกลับมาที่จุด 3</t>
  </si>
  <si>
    <t>เก็บของโต๊ะเสวย กลับพร้อมห้องครัว</t>
  </si>
  <si>
    <t>พี่อภิชาติ ป้าเครือ เสร็จแล้วกลับเลย</t>
  </si>
  <si>
    <t>13.50-15.30</t>
  </si>
  <si>
    <t>สำนักงานโครงการชาน้ำมันปูนะ</t>
  </si>
  <si>
    <t>อาปา ,มยุรี มาจากจุด 2 เก็บของ กลับพร้อมขบวน</t>
  </si>
  <si>
    <t>เบรค  น้ำชา afternoon tea</t>
  </si>
  <si>
    <t xml:space="preserve">สาม </t>
  </si>
  <si>
    <t>ของว่างในห้องประชุม</t>
  </si>
  <si>
    <t>ที่ประทับตอนประชุม</t>
  </si>
  <si>
    <t xml:space="preserve">เสริฟ </t>
  </si>
  <si>
    <t>สาม แหวน พี่เค บอย พี่อภิชาติ สาม อาโย๊ะ ยี่</t>
  </si>
  <si>
    <t>4 แถว แถวละ 1คน เสริฟ ที่เหลือส่ง</t>
  </si>
  <si>
    <t>3.หนุ่ม บุญศรี(หนุ่ม)</t>
  </si>
  <si>
    <t>5.สมศักดิ์ เวทู(ชมพู่))</t>
  </si>
  <si>
    <t>ใต้ตำหนัก</t>
  </si>
  <si>
    <t>1.อภิชาต</t>
  </si>
  <si>
    <t>2.สิริเพ็ญ</t>
  </si>
  <si>
    <t>3.เสาร์</t>
  </si>
  <si>
    <t>1.วีรยุทธ</t>
  </si>
  <si>
    <t>2.อยุธยา</t>
  </si>
  <si>
    <t>3.สุพันธ์</t>
  </si>
  <si>
    <t>4.น้ำอัอย</t>
  </si>
  <si>
    <t>5.ยี่</t>
  </si>
  <si>
    <t>6.แสงดาว</t>
  </si>
  <si>
    <t>7.วุฒิชัย</t>
  </si>
  <si>
    <t>ขึ้นหลัง 5โมงเย็น</t>
  </si>
  <si>
    <t>จุด 1</t>
  </si>
  <si>
    <t>จุด 2</t>
  </si>
  <si>
    <t>จุด 3</t>
  </si>
  <si>
    <t>จุด 4</t>
  </si>
  <si>
    <t xml:space="preserve">โต๊ะเล็ก </t>
  </si>
  <si>
    <t>โต๊ะพระเก้าอี้ + โต๊ะทรงงาน</t>
  </si>
  <si>
    <t>อาปา และ มยุรี</t>
  </si>
  <si>
    <t>ป้าเครือ</t>
  </si>
  <si>
    <t>กลับดอยตุงเตรียมพระกระยาหารเย็น</t>
  </si>
  <si>
    <t>แผนเก็บงาน</t>
  </si>
  <si>
    <t>กลับดอยตุง</t>
  </si>
  <si>
    <t>พี่เพ็ญ</t>
  </si>
  <si>
    <t>(กลับพร้อมครัว)</t>
  </si>
  <si>
    <t>พี่อภิชาติ/สาม</t>
  </si>
  <si>
    <t>นาริศา</t>
  </si>
  <si>
    <t>5 ห้อง</t>
  </si>
  <si>
    <t>31 ห้อง</t>
  </si>
  <si>
    <t xml:space="preserve"> 6 ห้อง</t>
  </si>
  <si>
    <t>4 ห้อง</t>
  </si>
  <si>
    <t>18 ห้อง</t>
  </si>
  <si>
    <t>พี่แจ๊ค</t>
  </si>
  <si>
    <t>พนักงานที่มีอายุงานครบ  8  ปี ถ่ายภาพ</t>
  </si>
  <si>
    <t>วัน ศุกร์ ที่ 11  กุมภาพันธ์  2561</t>
  </si>
  <si>
    <t xml:space="preserve"> - ประทับรถยนต์พระที่นั่ง เสด็จฯ จากค่ายเม็งรายมหาราช กลับพระตำหนักดอยตุง</t>
  </si>
  <si>
    <t>น้ำพริกเห็ดหอม ผักจิ้ม ผักทอด</t>
  </si>
  <si>
    <t>ปลาทอดตะไคร้กรอบ</t>
  </si>
  <si>
    <t>ออเดิฟดอยตุง</t>
  </si>
  <si>
    <t>ไอศกรีม Vanila Strawberry Delight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</si>
</sst>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107041E]d\ mmm\ yy;@"/>
  </numFmts>
  <fonts count="138"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4"/>
      <name val="Cordia New"/>
      <family val="2"/>
    </font>
    <font>
      <b/>
      <sz val="16.5"/>
      <color indexed="8"/>
      <name val="BrowalliaUPC"/>
      <family val="2"/>
      <charset val="222"/>
    </font>
    <font>
      <sz val="16.5"/>
      <color indexed="8"/>
      <name val="BrowalliaUPC"/>
      <family val="2"/>
      <charset val="222"/>
    </font>
    <font>
      <sz val="16"/>
      <color indexed="8"/>
      <name val="BrowalliaUPC"/>
      <family val="2"/>
      <charset val="222"/>
    </font>
    <font>
      <sz val="14"/>
      <color indexed="8"/>
      <name val="BrowalliaUPC"/>
      <family val="2"/>
      <charset val="222"/>
    </font>
    <font>
      <b/>
      <sz val="14"/>
      <color indexed="12"/>
      <name val="BrowalliaUPC"/>
      <family val="2"/>
      <charset val="222"/>
    </font>
    <font>
      <b/>
      <sz val="14"/>
      <color indexed="8"/>
      <name val="BrowalliaUPC"/>
      <family val="2"/>
      <charset val="222"/>
    </font>
    <font>
      <b/>
      <u/>
      <sz val="14"/>
      <color indexed="12"/>
      <name val="BrowalliaUPC"/>
      <family val="2"/>
      <charset val="222"/>
    </font>
    <font>
      <b/>
      <u/>
      <sz val="14"/>
      <color theme="1"/>
      <name val="BrowalliaUPC"/>
      <family val="2"/>
    </font>
    <font>
      <sz val="14"/>
      <color theme="1"/>
      <name val="BrowalliaUPC"/>
      <family val="2"/>
    </font>
    <font>
      <b/>
      <u/>
      <sz val="14"/>
      <color indexed="8"/>
      <name val="BrowalliaUPC"/>
      <family val="2"/>
    </font>
    <font>
      <sz val="14"/>
      <color rgb="FFFF0000"/>
      <name val="BrowalliaUPC"/>
      <family val="2"/>
      <charset val="222"/>
    </font>
    <font>
      <sz val="14"/>
      <name val="BrowalliaUPC"/>
      <family val="2"/>
    </font>
    <font>
      <b/>
      <sz val="14"/>
      <color indexed="8"/>
      <name val="BrowalliaUPC"/>
      <family val="2"/>
    </font>
    <font>
      <sz val="14"/>
      <name val="BrowalliaUPC"/>
      <family val="2"/>
      <charset val="222"/>
    </font>
    <font>
      <sz val="14"/>
      <color indexed="8"/>
      <name val="BrowalliaUPC"/>
      <family val="2"/>
    </font>
    <font>
      <b/>
      <u val="singleAccounting"/>
      <sz val="18"/>
      <color rgb="FF0000CC"/>
      <name val="BrowalliaUPC"/>
      <family val="2"/>
    </font>
    <font>
      <b/>
      <sz val="18"/>
      <color rgb="FF0000CC"/>
      <name val="BrowalliaUPC"/>
      <family val="2"/>
    </font>
    <font>
      <sz val="14"/>
      <name val="Calibri Light"/>
      <family val="2"/>
      <scheme val="major"/>
    </font>
    <font>
      <sz val="10"/>
      <name val="Calibri Light"/>
      <family val="2"/>
      <scheme val="major"/>
    </font>
    <font>
      <sz val="12"/>
      <name val="Calibri Light"/>
      <family val="2"/>
      <scheme val="major"/>
    </font>
    <font>
      <sz val="9"/>
      <name val="Calibri Light"/>
      <family val="2"/>
      <scheme val="major"/>
    </font>
    <font>
      <sz val="9"/>
      <color rgb="FFFF0000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4"/>
      <color rgb="FF00B050"/>
      <name val="Calibri Light"/>
      <family val="2"/>
      <scheme val="major"/>
    </font>
    <font>
      <sz val="14"/>
      <color rgb="FF0070C0"/>
      <name val="Calibri Light"/>
      <family val="2"/>
      <scheme val="major"/>
    </font>
    <font>
      <sz val="14"/>
      <color rgb="FFFF0000"/>
      <name val="Calibri Light"/>
      <family val="2"/>
      <scheme val="major"/>
    </font>
    <font>
      <b/>
      <sz val="14"/>
      <color rgb="FF0070C0"/>
      <name val="Calibri Light"/>
      <family val="2"/>
      <scheme val="major"/>
    </font>
    <font>
      <b/>
      <u/>
      <sz val="11"/>
      <name val="Calibri Light"/>
      <family val="1"/>
      <scheme val="major"/>
    </font>
    <font>
      <sz val="11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0"/>
      <name val="Calibri Light"/>
      <family val="2"/>
      <scheme val="major"/>
    </font>
    <font>
      <b/>
      <vertAlign val="subscript"/>
      <sz val="12"/>
      <name val="Calibri Light"/>
      <family val="2"/>
      <scheme val="major"/>
    </font>
    <font>
      <vertAlign val="subscript"/>
      <sz val="12"/>
      <name val="Calibri Light"/>
      <family val="2"/>
      <scheme val="major"/>
    </font>
    <font>
      <vertAlign val="superscript"/>
      <sz val="12"/>
      <name val="Calibri Light"/>
      <family val="2"/>
      <scheme val="major"/>
    </font>
    <font>
      <b/>
      <sz val="14"/>
      <name val="Calibri Light"/>
      <family val="1"/>
      <scheme val="major"/>
    </font>
    <font>
      <b/>
      <sz val="8"/>
      <name val="Calibri Light"/>
      <family val="1"/>
      <scheme val="major"/>
    </font>
    <font>
      <sz val="8"/>
      <name val="Calibri Light"/>
      <family val="1"/>
      <scheme val="major"/>
    </font>
    <font>
      <sz val="10"/>
      <color rgb="FFFF0000"/>
      <name val="Calibri Light"/>
      <family val="1"/>
      <scheme val="major"/>
    </font>
    <font>
      <b/>
      <sz val="10"/>
      <color rgb="FF000000"/>
      <name val="Calibri Light"/>
      <family val="2"/>
      <scheme val="major"/>
    </font>
    <font>
      <sz val="10"/>
      <name val="Cordia New"/>
      <family val="2"/>
    </font>
    <font>
      <sz val="10"/>
      <color rgb="FF000000"/>
      <name val="Calibri Light"/>
      <family val="2"/>
      <scheme val="major"/>
    </font>
    <font>
      <b/>
      <sz val="10"/>
      <name val="Cordia New"/>
      <family val="2"/>
    </font>
    <font>
      <vertAlign val="superscript"/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u/>
      <sz val="10"/>
      <name val="Calibri Light"/>
      <family val="2"/>
      <scheme val="major"/>
    </font>
    <font>
      <vertAlign val="subscript"/>
      <sz val="10"/>
      <name val="Calibri Light"/>
      <family val="2"/>
      <scheme val="major"/>
    </font>
    <font>
      <sz val="10"/>
      <color indexed="9"/>
      <name val="Calibri Light"/>
      <family val="2"/>
      <scheme val="major"/>
    </font>
    <font>
      <sz val="10"/>
      <color rgb="FF0000FF"/>
      <name val="Calibri Light"/>
      <family val="2"/>
      <scheme val="major"/>
    </font>
    <font>
      <sz val="10"/>
      <color rgb="FF0000CC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indexed="12"/>
      <name val="Calibri Light"/>
      <family val="2"/>
      <scheme val="major"/>
    </font>
    <font>
      <sz val="10"/>
      <color indexed="10"/>
      <name val="Calibri Light"/>
      <family val="2"/>
      <scheme val="major"/>
    </font>
    <font>
      <sz val="10"/>
      <color rgb="FFBB0587"/>
      <name val="Calibri Light"/>
      <family val="2"/>
      <scheme val="major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14"/>
      <color rgb="FFFF0000"/>
      <name val="BrowalliaUPC"/>
      <family val="2"/>
    </font>
    <font>
      <sz val="14"/>
      <color rgb="FFC00000"/>
      <name val="Calibri Light"/>
      <family val="2"/>
      <scheme val="major"/>
    </font>
    <font>
      <b/>
      <sz val="14"/>
      <name val="Calibri Light"/>
      <family val="2"/>
      <scheme val="major"/>
    </font>
    <font>
      <b/>
      <vertAlign val="superscript"/>
      <sz val="12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i/>
      <sz val="11"/>
      <name val="Calibri Light"/>
      <family val="2"/>
      <scheme val="major"/>
    </font>
    <font>
      <i/>
      <sz val="11"/>
      <color rgb="FFFF0000"/>
      <name val="Calibri Light"/>
      <family val="2"/>
      <scheme val="major"/>
    </font>
    <font>
      <sz val="9"/>
      <color theme="8" tint="-0.249977111117893"/>
      <name val="Calibri Light"/>
      <family val="2"/>
      <scheme val="major"/>
    </font>
    <font>
      <sz val="18"/>
      <name val="Angsana New"/>
      <family val="1"/>
    </font>
    <font>
      <sz val="9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b/>
      <u/>
      <sz val="20"/>
      <color theme="1"/>
      <name val="Angsana New"/>
      <family val="1"/>
    </font>
    <font>
      <sz val="20"/>
      <color theme="1"/>
      <name val="Angsana New"/>
      <family val="1"/>
    </font>
    <font>
      <b/>
      <sz val="20"/>
      <color theme="1"/>
      <name val="Angsana New"/>
      <family val="1"/>
    </font>
    <font>
      <sz val="20"/>
      <color rgb="FFFF0000"/>
      <name val="Angsana New"/>
      <family val="1"/>
    </font>
    <font>
      <u/>
      <sz val="20"/>
      <color rgb="FFFF0000"/>
      <name val="Angsana New"/>
      <family val="1"/>
    </font>
    <font>
      <b/>
      <u/>
      <sz val="20"/>
      <color rgb="FF3333FF"/>
      <name val="Angsana New"/>
      <family val="1"/>
    </font>
    <font>
      <b/>
      <sz val="20"/>
      <color rgb="FF3333FF"/>
      <name val="Angsana New"/>
      <family val="1"/>
    </font>
    <font>
      <sz val="20"/>
      <color rgb="FF3333FF"/>
      <name val="Angsana New"/>
      <family val="1"/>
    </font>
    <font>
      <sz val="10"/>
      <name val="Arial"/>
      <family val="2"/>
    </font>
    <font>
      <b/>
      <sz val="14"/>
      <name val="Browallia New"/>
      <family val="2"/>
    </font>
    <font>
      <sz val="14"/>
      <name val="Browallia New"/>
      <family val="2"/>
    </font>
    <font>
      <sz val="14"/>
      <color rgb="FFFF0000"/>
      <name val="Browallia New"/>
      <family val="2"/>
    </font>
    <font>
      <sz val="14"/>
      <color rgb="FF00B050"/>
      <name val="Browallia New"/>
      <family val="2"/>
    </font>
    <font>
      <sz val="14"/>
      <color theme="1"/>
      <name val="Browallia New"/>
      <family val="2"/>
    </font>
    <font>
      <b/>
      <sz val="14"/>
      <color theme="1"/>
      <name val="Browallia New"/>
      <family val="2"/>
    </font>
    <font>
      <b/>
      <u/>
      <sz val="14"/>
      <name val="Browallia New"/>
      <family val="2"/>
    </font>
    <font>
      <b/>
      <sz val="10"/>
      <name val="Calibri Light"/>
      <family val="1"/>
      <scheme val="major"/>
    </font>
    <font>
      <sz val="10"/>
      <name val="Calibri Light"/>
      <family val="1"/>
      <scheme val="major"/>
    </font>
    <font>
      <b/>
      <sz val="10"/>
      <color theme="0"/>
      <name val="Calibri Light"/>
      <family val="1"/>
      <scheme val="major"/>
    </font>
    <font>
      <b/>
      <u/>
      <sz val="11"/>
      <color theme="0"/>
      <name val="Calibri Light"/>
      <family val="1"/>
      <scheme val="major"/>
    </font>
    <font>
      <sz val="11"/>
      <name val="Calibri Light"/>
      <family val="2"/>
      <scheme val="major"/>
    </font>
    <font>
      <sz val="12"/>
      <color theme="0"/>
      <name val="Calibri Light"/>
      <family val="2"/>
      <scheme val="major"/>
    </font>
    <font>
      <i/>
      <sz val="11"/>
      <color theme="0"/>
      <name val="Calibri Light"/>
      <family val="2"/>
      <scheme val="major"/>
    </font>
    <font>
      <b/>
      <u/>
      <sz val="14"/>
      <color rgb="FFFF0000"/>
      <name val="BrowalliaUPC"/>
      <family val="2"/>
    </font>
    <font>
      <u/>
      <sz val="14"/>
      <color theme="1"/>
      <name val="BrowalliaUPC"/>
      <family val="2"/>
    </font>
    <font>
      <b/>
      <sz val="14"/>
      <color theme="1"/>
      <name val="BrowalliaUPC"/>
      <family val="2"/>
    </font>
    <font>
      <b/>
      <u/>
      <sz val="14"/>
      <color theme="5" tint="-0.499984740745262"/>
      <name val="BrowalliaUPC"/>
      <family val="2"/>
    </font>
    <font>
      <b/>
      <u/>
      <sz val="14"/>
      <color theme="1" tint="0.34998626667073579"/>
      <name val="BrowalliaUPC"/>
      <family val="2"/>
    </font>
    <font>
      <sz val="14"/>
      <color theme="8" tint="-0.249977111117893"/>
      <name val="BrowalliaUPC"/>
      <family val="2"/>
    </font>
    <font>
      <b/>
      <u/>
      <sz val="14"/>
      <color theme="8" tint="-0.249977111117893"/>
      <name val="BrowalliaUPC"/>
      <family val="2"/>
    </font>
    <font>
      <sz val="14"/>
      <color theme="7" tint="-0.499984740745262"/>
      <name val="BrowalliaUPC"/>
      <family val="2"/>
    </font>
    <font>
      <b/>
      <u/>
      <sz val="14"/>
      <color theme="7" tint="-0.499984740745262"/>
      <name val="BrowalliaUPC"/>
      <family val="2"/>
    </font>
    <font>
      <b/>
      <sz val="14"/>
      <color theme="0"/>
      <name val="BrowalliaUPC"/>
      <family val="2"/>
    </font>
    <font>
      <b/>
      <u/>
      <sz val="9"/>
      <name val="Calibri Light"/>
      <family val="2"/>
      <scheme val="major"/>
    </font>
    <font>
      <i/>
      <sz val="8"/>
      <name val="Calibri Light"/>
      <family val="2"/>
      <scheme val="maj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color indexed="8"/>
      <name val="BrowalliaUPC"/>
      <family val="2"/>
    </font>
    <font>
      <sz val="16"/>
      <color indexed="8"/>
      <name val="BrowalliaUPC"/>
      <family val="2"/>
    </font>
    <font>
      <sz val="16"/>
      <color rgb="FF000000"/>
      <name val="BrowalliaUPC"/>
      <family val="2"/>
    </font>
    <font>
      <b/>
      <sz val="16"/>
      <color rgb="FF000000"/>
      <name val="BrowalliaUPC"/>
      <family val="2"/>
    </font>
    <font>
      <sz val="16"/>
      <color rgb="FF000000"/>
      <name val="Wingdings 2"/>
      <family val="1"/>
      <charset val="2"/>
    </font>
    <font>
      <b/>
      <u/>
      <sz val="16"/>
      <color rgb="FF000000"/>
      <name val="BrowalliaUPC"/>
      <family val="2"/>
    </font>
    <font>
      <sz val="10"/>
      <color theme="7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22"/>
      <scheme val="minor"/>
    </font>
    <font>
      <sz val="11"/>
      <name val="Calibri"/>
      <family val="2"/>
      <charset val="22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70C0"/>
      <name val="Calibri"/>
      <family val="2"/>
      <charset val="222"/>
      <scheme val="minor"/>
    </font>
    <font>
      <sz val="11"/>
      <color rgb="FF7030A0"/>
      <name val="Calibri"/>
      <family val="2"/>
      <charset val="222"/>
      <scheme val="minor"/>
    </font>
    <font>
      <sz val="11"/>
      <color theme="8" tint="-0.249977111117893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sz val="11"/>
      <color rgb="FF00B050"/>
      <name val="Calibri"/>
      <family val="2"/>
      <charset val="222"/>
      <scheme val="minor"/>
    </font>
  </fonts>
  <fills count="9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57BB8A"/>
        <bgColor indexed="64"/>
      </patternFill>
    </fill>
    <fill>
      <patternFill patternType="solid">
        <fgColor rgb="FF5CBD8D"/>
        <bgColor indexed="64"/>
      </patternFill>
    </fill>
    <fill>
      <patternFill patternType="solid">
        <fgColor rgb="FF62BF91"/>
        <bgColor indexed="64"/>
      </patternFill>
    </fill>
    <fill>
      <patternFill patternType="solid">
        <fgColor rgb="FF67C195"/>
        <bgColor indexed="64"/>
      </patternFill>
    </fill>
    <fill>
      <patternFill patternType="solid">
        <fgColor rgb="FF6DC499"/>
        <bgColor indexed="64"/>
      </patternFill>
    </fill>
    <fill>
      <patternFill patternType="solid">
        <fgColor rgb="FF73C69D"/>
        <bgColor indexed="64"/>
      </patternFill>
    </fill>
    <fill>
      <patternFill patternType="solid">
        <fgColor rgb="FF78C8A1"/>
        <bgColor indexed="64"/>
      </patternFill>
    </fill>
    <fill>
      <patternFill patternType="solid">
        <fgColor rgb="FF7ECAA5"/>
        <bgColor indexed="64"/>
      </patternFill>
    </fill>
    <fill>
      <patternFill patternType="solid">
        <fgColor rgb="FF83CDA9"/>
        <bgColor indexed="64"/>
      </patternFill>
    </fill>
    <fill>
      <patternFill patternType="solid">
        <fgColor rgb="FF89CFAD"/>
        <bgColor indexed="64"/>
      </patternFill>
    </fill>
    <fill>
      <patternFill patternType="solid">
        <fgColor rgb="FF8FD1B1"/>
        <bgColor indexed="64"/>
      </patternFill>
    </fill>
    <fill>
      <patternFill patternType="solid">
        <fgColor rgb="FF94D3B4"/>
        <bgColor indexed="64"/>
      </patternFill>
    </fill>
    <fill>
      <patternFill patternType="solid">
        <fgColor rgb="FF9AD6B8"/>
        <bgColor indexed="64"/>
      </patternFill>
    </fill>
    <fill>
      <patternFill patternType="solid">
        <fgColor rgb="FF9FD8BC"/>
        <bgColor indexed="64"/>
      </patternFill>
    </fill>
    <fill>
      <patternFill patternType="solid">
        <fgColor rgb="FFA5DAC0"/>
        <bgColor indexed="64"/>
      </patternFill>
    </fill>
    <fill>
      <patternFill patternType="solid">
        <fgColor rgb="FFABDDC4"/>
        <bgColor indexed="64"/>
      </patternFill>
    </fill>
    <fill>
      <patternFill patternType="solid">
        <fgColor rgb="FFB0DFC8"/>
        <bgColor indexed="64"/>
      </patternFill>
    </fill>
    <fill>
      <patternFill patternType="solid">
        <fgColor rgb="FFB6E1CC"/>
        <bgColor indexed="64"/>
      </patternFill>
    </fill>
    <fill>
      <patternFill patternType="solid">
        <fgColor rgb="FFBBE3D0"/>
        <bgColor indexed="64"/>
      </patternFill>
    </fill>
    <fill>
      <patternFill patternType="solid">
        <fgColor rgb="FFC1E6D4"/>
        <bgColor indexed="64"/>
      </patternFill>
    </fill>
    <fill>
      <patternFill patternType="solid">
        <fgColor rgb="FFC7E8D8"/>
        <bgColor indexed="64"/>
      </patternFill>
    </fill>
    <fill>
      <patternFill patternType="solid">
        <fgColor rgb="FFCCEADB"/>
        <bgColor indexed="64"/>
      </patternFill>
    </fill>
    <fill>
      <patternFill patternType="solid">
        <fgColor rgb="FFD2ECDF"/>
        <bgColor indexed="64"/>
      </patternFill>
    </fill>
    <fill>
      <patternFill patternType="solid">
        <fgColor rgb="FFD7EFE3"/>
        <bgColor indexed="64"/>
      </patternFill>
    </fill>
    <fill>
      <patternFill patternType="solid">
        <fgColor rgb="FFDDF1E7"/>
        <bgColor indexed="64"/>
      </patternFill>
    </fill>
    <fill>
      <patternFill patternType="solid">
        <fgColor rgb="FFE3F3EB"/>
        <bgColor indexed="64"/>
      </patternFill>
    </fill>
    <fill>
      <patternFill patternType="solid">
        <fgColor rgb="FFE8F5EF"/>
        <bgColor indexed="64"/>
      </patternFill>
    </fill>
    <fill>
      <patternFill patternType="solid">
        <fgColor rgb="FFEEF8F3"/>
        <bgColor indexed="64"/>
      </patternFill>
    </fill>
    <fill>
      <patternFill patternType="solid">
        <fgColor rgb="FFF3FAF7"/>
        <bgColor indexed="64"/>
      </patternFill>
    </fill>
    <fill>
      <patternFill patternType="solid">
        <fgColor rgb="FFF9FC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E6B8AF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lightUp">
        <fgColor theme="1"/>
      </patternFill>
    </fill>
    <fill>
      <patternFill patternType="solid">
        <fgColor rgb="FFFFFF99"/>
        <bgColor indexed="64"/>
      </patternFill>
    </fill>
    <fill>
      <patternFill patternType="solid">
        <fgColor rgb="FFEFBDF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rgb="FFFFC000"/>
      </patternFill>
    </fill>
    <fill>
      <patternFill patternType="solid">
        <fgColor rgb="FFFFC000"/>
        <bgColor rgb="FFFFC000"/>
      </patternFill>
    </fill>
    <fill>
      <patternFill patternType="solid">
        <fgColor rgb="FFE2EFD9"/>
        <bgColor rgb="FFE2EFD9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rgb="FFFFC000"/>
      </patternFill>
    </fill>
    <fill>
      <patternFill patternType="solid">
        <fgColor theme="0" tint="-0.14999847407452621"/>
        <bgColor rgb="FFE2EFD9"/>
      </patternFill>
    </fill>
    <fill>
      <patternFill patternType="solid">
        <fgColor theme="3" tint="0.59999389629810485"/>
        <bgColor indexed="64"/>
      </patternFill>
    </fill>
  </fills>
  <borders count="1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75" fillId="0" borderId="0"/>
    <xf numFmtId="0" fontId="86" fillId="0" borderId="0"/>
  </cellStyleXfs>
  <cellXfs count="1581">
    <xf numFmtId="0" fontId="0" fillId="0" borderId="0" xfId="0"/>
    <xf numFmtId="0" fontId="25" fillId="0" borderId="0" xfId="4" applyFont="1"/>
    <xf numFmtId="0" fontId="25" fillId="0" borderId="4" xfId="4" applyFont="1" applyFill="1" applyBorder="1" applyAlignment="1">
      <alignment horizontal="center" vertical="center"/>
    </xf>
    <xf numFmtId="0" fontId="25" fillId="0" borderId="4" xfId="4" applyFont="1" applyBorder="1" applyAlignment="1">
      <alignment vertical="top"/>
    </xf>
    <xf numFmtId="164" fontId="25" fillId="0" borderId="4" xfId="4" applyNumberFormat="1" applyFont="1" applyFill="1" applyBorder="1" applyAlignment="1">
      <alignment horizontal="center"/>
    </xf>
    <xf numFmtId="0" fontId="25" fillId="0" borderId="4" xfId="4" applyFont="1" applyFill="1" applyBorder="1" applyAlignment="1">
      <alignment horizontal="center"/>
    </xf>
    <xf numFmtId="164" fontId="25" fillId="0" borderId="4" xfId="4" applyNumberFormat="1" applyFont="1" applyFill="1" applyBorder="1" applyAlignment="1"/>
    <xf numFmtId="0" fontId="25" fillId="0" borderId="0" xfId="4" applyFont="1" applyFill="1"/>
    <xf numFmtId="0" fontId="25" fillId="0" borderId="0" xfId="4" applyFont="1" applyAlignment="1">
      <alignment horizontal="center"/>
    </xf>
    <xf numFmtId="0" fontId="27" fillId="0" borderId="0" xfId="4" applyFont="1"/>
    <xf numFmtId="0" fontId="25" fillId="12" borderId="4" xfId="4" applyFont="1" applyFill="1" applyBorder="1" applyAlignment="1">
      <alignment vertical="top"/>
    </xf>
    <xf numFmtId="0" fontId="25" fillId="12" borderId="4" xfId="4" applyFont="1" applyFill="1" applyBorder="1" applyAlignment="1">
      <alignment vertical="top" wrapText="1"/>
    </xf>
    <xf numFmtId="0" fontId="25" fillId="12" borderId="4" xfId="4" applyFont="1" applyFill="1" applyBorder="1" applyAlignment="1">
      <alignment wrapText="1"/>
    </xf>
    <xf numFmtId="0" fontId="28" fillId="0" borderId="0" xfId="0" applyFont="1" applyAlignment="1">
      <alignment horizontal="left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 applyAlignment="1">
      <alignment vertical="center"/>
    </xf>
    <xf numFmtId="0" fontId="28" fillId="10" borderId="20" xfId="0" applyFont="1" applyFill="1" applyBorder="1" applyAlignment="1">
      <alignment horizontal="left"/>
    </xf>
    <xf numFmtId="0" fontId="28" fillId="10" borderId="20" xfId="0" applyFont="1" applyFill="1" applyBorder="1"/>
    <xf numFmtId="0" fontId="28" fillId="8" borderId="20" xfId="0" applyFont="1" applyFill="1" applyBorder="1" applyAlignment="1">
      <alignment horizontal="center"/>
    </xf>
    <xf numFmtId="0" fontId="28" fillId="10" borderId="20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left"/>
    </xf>
    <xf numFmtId="0" fontId="28" fillId="10" borderId="11" xfId="0" applyFont="1" applyFill="1" applyBorder="1"/>
    <xf numFmtId="0" fontId="29" fillId="10" borderId="20" xfId="0" applyFont="1" applyFill="1" applyBorder="1" applyAlignment="1">
      <alignment horizontal="center"/>
    </xf>
    <xf numFmtId="0" fontId="29" fillId="10" borderId="20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center"/>
    </xf>
    <xf numFmtId="0" fontId="29" fillId="10" borderId="21" xfId="0" applyFont="1" applyFill="1" applyBorder="1" applyAlignment="1">
      <alignment horizontal="center"/>
    </xf>
    <xf numFmtId="0" fontId="29" fillId="10" borderId="11" xfId="0" applyFont="1" applyFill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5" xfId="0" applyFont="1" applyBorder="1"/>
    <xf numFmtId="0" fontId="29" fillId="5" borderId="5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/>
    </xf>
    <xf numFmtId="0" fontId="29" fillId="0" borderId="13" xfId="0" applyFont="1" applyBorder="1"/>
    <xf numFmtId="0" fontId="29" fillId="0" borderId="0" xfId="0" applyFont="1" applyBorder="1" applyAlignment="1">
      <alignment horizontal="center"/>
    </xf>
    <xf numFmtId="0" fontId="29" fillId="0" borderId="0" xfId="0" applyFont="1" applyBorder="1"/>
    <xf numFmtId="0" fontId="28" fillId="16" borderId="1" xfId="0" applyFont="1" applyFill="1" applyBorder="1" applyAlignment="1">
      <alignment horizontal="center"/>
    </xf>
    <xf numFmtId="0" fontId="28" fillId="16" borderId="1" xfId="0" applyFont="1" applyFill="1" applyBorder="1" applyAlignment="1">
      <alignment horizontal="center" vertical="center"/>
    </xf>
    <xf numFmtId="0" fontId="29" fillId="0" borderId="6" xfId="0" applyFont="1" applyBorder="1" applyAlignment="1">
      <alignment horizontal="center"/>
    </xf>
    <xf numFmtId="0" fontId="29" fillId="0" borderId="6" xfId="0" applyFont="1" applyBorder="1"/>
    <xf numFmtId="0" fontId="29" fillId="5" borderId="6" xfId="0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10" xfId="0" applyFont="1" applyBorder="1"/>
    <xf numFmtId="0" fontId="29" fillId="0" borderId="7" xfId="0" applyFont="1" applyBorder="1" applyAlignment="1">
      <alignment horizontal="center"/>
    </xf>
    <xf numFmtId="0" fontId="29" fillId="0" borderId="7" xfId="0" applyFont="1" applyBorder="1"/>
    <xf numFmtId="0" fontId="29" fillId="5" borderId="7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/>
    </xf>
    <xf numFmtId="0" fontId="29" fillId="0" borderId="8" xfId="0" applyFont="1" applyBorder="1"/>
    <xf numFmtId="0" fontId="29" fillId="0" borderId="3" xfId="0" applyFont="1" applyBorder="1" applyAlignment="1">
      <alignment horizontal="center" vertical="center"/>
    </xf>
    <xf numFmtId="0" fontId="29" fillId="0" borderId="1" xfId="0" applyFont="1" applyBorder="1"/>
    <xf numFmtId="0" fontId="29" fillId="0" borderId="22" xfId="0" applyFont="1" applyBorder="1"/>
    <xf numFmtId="0" fontId="29" fillId="0" borderId="22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0" fontId="29" fillId="0" borderId="12" xfId="0" applyFont="1" applyBorder="1" applyAlignment="1">
      <alignment vertical="center"/>
    </xf>
    <xf numFmtId="0" fontId="29" fillId="0" borderId="21" xfId="0" applyFont="1" applyBorder="1"/>
    <xf numFmtId="0" fontId="29" fillId="0" borderId="21" xfId="0" applyFont="1" applyBorder="1" applyAlignment="1">
      <alignment horizontal="center"/>
    </xf>
    <xf numFmtId="0" fontId="29" fillId="0" borderId="2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5" borderId="7" xfId="0" applyFont="1" applyFill="1" applyBorder="1" applyAlignment="1">
      <alignment horizontal="center" vertical="center"/>
    </xf>
    <xf numFmtId="0" fontId="29" fillId="5" borderId="6" xfId="0" applyFont="1" applyFill="1" applyBorder="1" applyAlignment="1">
      <alignment horizontal="center" vertical="center"/>
    </xf>
    <xf numFmtId="0" fontId="29" fillId="5" borderId="7" xfId="0" applyFont="1" applyFill="1" applyBorder="1" applyAlignment="1">
      <alignment horizontal="center"/>
    </xf>
    <xf numFmtId="0" fontId="29" fillId="5" borderId="6" xfId="0" applyFont="1" applyFill="1" applyBorder="1" applyAlignment="1">
      <alignment horizontal="center"/>
    </xf>
    <xf numFmtId="0" fontId="29" fillId="5" borderId="5" xfId="0" applyFont="1" applyFill="1" applyBorder="1" applyAlignment="1">
      <alignment horizontal="center"/>
    </xf>
    <xf numFmtId="0" fontId="29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wrapText="1"/>
    </xf>
    <xf numFmtId="0" fontId="24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0" fontId="24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24" fillId="0" borderId="0" xfId="0" applyFont="1" applyBorder="1" applyAlignment="1">
      <alignment horizontal="left"/>
    </xf>
    <xf numFmtId="0" fontId="31" fillId="0" borderId="0" xfId="0" applyFont="1" applyAlignment="1">
      <alignment horizontal="left" wrapText="1"/>
    </xf>
    <xf numFmtId="0" fontId="31" fillId="0" borderId="0" xfId="0" applyFont="1" applyBorder="1" applyAlignment="1">
      <alignment horizontal="left"/>
    </xf>
    <xf numFmtId="0" fontId="24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22" fillId="0" borderId="0" xfId="0" applyFont="1"/>
    <xf numFmtId="0" fontId="22" fillId="0" borderId="26" xfId="0" applyFont="1" applyBorder="1"/>
    <xf numFmtId="0" fontId="22" fillId="7" borderId="27" xfId="0" applyFont="1" applyFill="1" applyBorder="1" applyAlignment="1">
      <alignment horizontal="center"/>
    </xf>
    <xf numFmtId="0" fontId="22" fillId="14" borderId="29" xfId="0" applyFont="1" applyFill="1" applyBorder="1"/>
    <xf numFmtId="0" fontId="22" fillId="0" borderId="30" xfId="0" applyFont="1" applyBorder="1" applyAlignment="1">
      <alignment horizontal="center"/>
    </xf>
    <xf numFmtId="0" fontId="22" fillId="0" borderId="33" xfId="0" applyFont="1" applyBorder="1"/>
    <xf numFmtId="0" fontId="22" fillId="0" borderId="3" xfId="0" applyFont="1" applyBorder="1" applyAlignment="1">
      <alignment horizontal="center"/>
    </xf>
    <xf numFmtId="0" fontId="22" fillId="0" borderId="35" xfId="0" applyFont="1" applyBorder="1"/>
    <xf numFmtId="0" fontId="22" fillId="0" borderId="36" xfId="0" applyFont="1" applyBorder="1" applyAlignment="1">
      <alignment horizontal="center"/>
    </xf>
    <xf numFmtId="0" fontId="22" fillId="5" borderId="39" xfId="0" applyFont="1" applyFill="1" applyBorder="1"/>
    <xf numFmtId="0" fontId="22" fillId="0" borderId="41" xfId="0" applyFont="1" applyBorder="1"/>
    <xf numFmtId="0" fontId="22" fillId="0" borderId="4" xfId="0" applyFont="1" applyBorder="1" applyAlignment="1">
      <alignment horizontal="center"/>
    </xf>
    <xf numFmtId="0" fontId="22" fillId="0" borderId="42" xfId="0" applyFont="1" applyBorder="1"/>
    <xf numFmtId="0" fontId="22" fillId="20" borderId="29" xfId="0" applyFont="1" applyFill="1" applyBorder="1"/>
    <xf numFmtId="0" fontId="32" fillId="0" borderId="30" xfId="0" applyFont="1" applyBorder="1" applyAlignment="1">
      <alignment horizontal="center"/>
    </xf>
    <xf numFmtId="0" fontId="22" fillId="13" borderId="40" xfId="0" applyFont="1" applyFill="1" applyBorder="1"/>
    <xf numFmtId="0" fontId="22" fillId="0" borderId="2" xfId="0" applyFont="1" applyBorder="1" applyAlignment="1">
      <alignment horizontal="center"/>
    </xf>
    <xf numFmtId="0" fontId="22" fillId="21" borderId="39" xfId="0" applyFont="1" applyFill="1" applyBorder="1"/>
    <xf numFmtId="0" fontId="33" fillId="0" borderId="4" xfId="0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22" fillId="0" borderId="45" xfId="0" applyFont="1" applyBorder="1"/>
    <xf numFmtId="0" fontId="22" fillId="12" borderId="46" xfId="0" applyFont="1" applyFill="1" applyBorder="1"/>
    <xf numFmtId="0" fontId="22" fillId="0" borderId="40" xfId="0" applyFont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24" fillId="25" borderId="2" xfId="0" applyFont="1" applyFill="1" applyBorder="1" applyAlignment="1">
      <alignment horizontal="center" vertical="center"/>
    </xf>
    <xf numFmtId="0" fontId="24" fillId="25" borderId="71" xfId="0" applyFont="1" applyFill="1" applyBorder="1" applyAlignment="1">
      <alignment horizontal="center" vertical="center"/>
    </xf>
    <xf numFmtId="0" fontId="24" fillId="25" borderId="70" xfId="0" applyFont="1" applyFill="1" applyBorder="1" applyAlignment="1">
      <alignment horizontal="center" vertical="center"/>
    </xf>
    <xf numFmtId="0" fontId="24" fillId="25" borderId="44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7" fillId="22" borderId="84" xfId="0" applyFont="1" applyFill="1" applyBorder="1" applyAlignment="1">
      <alignment horizontal="center" vertical="center"/>
    </xf>
    <xf numFmtId="0" fontId="37" fillId="22" borderId="85" xfId="0" applyFont="1" applyFill="1" applyBorder="1" applyAlignment="1">
      <alignment horizontal="center" vertical="center"/>
    </xf>
    <xf numFmtId="0" fontId="45" fillId="22" borderId="81" xfId="0" applyFont="1" applyFill="1" applyBorder="1" applyAlignment="1">
      <alignment horizontal="center" vertical="center"/>
    </xf>
    <xf numFmtId="0" fontId="45" fillId="22" borderId="54" xfId="0" applyFont="1" applyFill="1" applyBorder="1" applyAlignment="1">
      <alignment horizontal="center" vertical="center"/>
    </xf>
    <xf numFmtId="0" fontId="44" fillId="0" borderId="86" xfId="0" applyFont="1" applyBorder="1" applyAlignment="1">
      <alignment horizontal="center" vertical="center"/>
    </xf>
    <xf numFmtId="0" fontId="44" fillId="0" borderId="85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45" fillId="22" borderId="53" xfId="0" applyFont="1" applyFill="1" applyBorder="1" applyAlignment="1">
      <alignment horizontal="center" vertical="center"/>
    </xf>
    <xf numFmtId="0" fontId="44" fillId="0" borderId="81" xfId="0" applyFont="1" applyBorder="1" applyAlignment="1">
      <alignment horizontal="center" vertical="center"/>
    </xf>
    <xf numFmtId="0" fontId="44" fillId="0" borderId="54" xfId="0" applyFont="1" applyBorder="1" applyAlignment="1">
      <alignment horizontal="center" vertical="center"/>
    </xf>
    <xf numFmtId="0" fontId="44" fillId="0" borderId="29" xfId="0" applyFont="1" applyFill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2" xfId="0" applyFont="1" applyBorder="1" applyAlignment="1">
      <alignment horizontal="center" vertical="center"/>
    </xf>
    <xf numFmtId="0" fontId="44" fillId="0" borderId="33" xfId="0" applyFont="1" applyFill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34" xfId="0" applyFont="1" applyBorder="1" applyAlignment="1">
      <alignment horizontal="center" vertical="center"/>
    </xf>
    <xf numFmtId="0" fontId="45" fillId="0" borderId="46" xfId="0" applyFont="1" applyBorder="1" applyAlignment="1">
      <alignment horizontal="center" vertical="center"/>
    </xf>
    <xf numFmtId="0" fontId="45" fillId="0" borderId="48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45" fillId="0" borderId="35" xfId="0" applyFont="1" applyBorder="1" applyAlignment="1">
      <alignment horizontal="center" vertical="center"/>
    </xf>
    <xf numFmtId="0" fontId="45" fillId="0" borderId="36" xfId="0" applyFont="1" applyBorder="1" applyAlignment="1">
      <alignment horizontal="center" vertical="center"/>
    </xf>
    <xf numFmtId="0" fontId="45" fillId="0" borderId="38" xfId="0" applyFont="1" applyBorder="1" applyAlignment="1">
      <alignment horizontal="center" vertical="center"/>
    </xf>
    <xf numFmtId="0" fontId="45" fillId="0" borderId="41" xfId="0" applyFont="1" applyBorder="1" applyAlignment="1">
      <alignment horizontal="center" vertical="center"/>
    </xf>
    <xf numFmtId="0" fontId="45" fillId="0" borderId="49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88" xfId="0" applyFont="1" applyBorder="1" applyAlignment="1">
      <alignment horizontal="center" vertical="center"/>
    </xf>
    <xf numFmtId="0" fontId="37" fillId="0" borderId="54" xfId="0" applyFont="1" applyBorder="1" applyAlignment="1">
      <alignment horizontal="center" vertical="center"/>
    </xf>
    <xf numFmtId="0" fontId="24" fillId="25" borderId="79" xfId="0" applyFont="1" applyFill="1" applyBorder="1" applyAlignment="1">
      <alignment horizontal="center" vertical="center"/>
    </xf>
    <xf numFmtId="0" fontId="24" fillId="25" borderId="43" xfId="0" applyFont="1" applyFill="1" applyBorder="1" applyAlignment="1">
      <alignment horizontal="center" vertical="center"/>
    </xf>
    <xf numFmtId="0" fontId="24" fillId="25" borderId="78" xfId="0" applyFont="1" applyFill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22" fillId="0" borderId="29" xfId="0" applyFont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22" fillId="0" borderId="43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2" fillId="0" borderId="0" xfId="0" applyFont="1" applyBorder="1" applyAlignment="1">
      <alignment horizontal="center"/>
    </xf>
    <xf numFmtId="0" fontId="22" fillId="7" borderId="28" xfId="0" applyFont="1" applyFill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2" fillId="0" borderId="38" xfId="0" applyFont="1" applyBorder="1" applyAlignment="1">
      <alignment horizontal="center"/>
    </xf>
    <xf numFmtId="0" fontId="32" fillId="0" borderId="32" xfId="0" applyFont="1" applyBorder="1" applyAlignment="1">
      <alignment horizontal="center"/>
    </xf>
    <xf numFmtId="0" fontId="22" fillId="0" borderId="44" xfId="0" applyFont="1" applyBorder="1" applyAlignment="1">
      <alignment horizontal="center"/>
    </xf>
    <xf numFmtId="0" fontId="22" fillId="0" borderId="47" xfId="0" applyFont="1" applyBorder="1" applyAlignment="1">
      <alignment horizontal="center"/>
    </xf>
    <xf numFmtId="0" fontId="24" fillId="8" borderId="8" xfId="0" applyFont="1" applyFill="1" applyBorder="1" applyAlignment="1">
      <alignment horizontal="center" vertical="center"/>
    </xf>
    <xf numFmtId="0" fontId="48" fillId="0" borderId="0" xfId="0" applyFont="1"/>
    <xf numFmtId="0" fontId="49" fillId="28" borderId="2" xfId="0" applyFont="1" applyFill="1" applyBorder="1" applyAlignment="1">
      <alignment horizontal="right" vertical="center" wrapText="1"/>
    </xf>
    <xf numFmtId="0" fontId="49" fillId="29" borderId="2" xfId="0" applyFont="1" applyFill="1" applyBorder="1" applyAlignment="1">
      <alignment horizontal="right" vertical="center" wrapText="1"/>
    </xf>
    <xf numFmtId="0" fontId="49" fillId="30" borderId="2" xfId="0" applyFont="1" applyFill="1" applyBorder="1" applyAlignment="1">
      <alignment horizontal="right" vertical="center" wrapText="1"/>
    </xf>
    <xf numFmtId="0" fontId="49" fillId="31" borderId="2" xfId="0" applyFont="1" applyFill="1" applyBorder="1" applyAlignment="1">
      <alignment horizontal="right" vertical="center" wrapText="1"/>
    </xf>
    <xf numFmtId="0" fontId="49" fillId="32" borderId="2" xfId="0" applyFont="1" applyFill="1" applyBorder="1" applyAlignment="1">
      <alignment horizontal="right" vertical="center" wrapText="1"/>
    </xf>
    <xf numFmtId="0" fontId="49" fillId="33" borderId="2" xfId="0" applyFont="1" applyFill="1" applyBorder="1" applyAlignment="1">
      <alignment horizontal="right" vertical="center" wrapText="1"/>
    </xf>
    <xf numFmtId="0" fontId="49" fillId="34" borderId="2" xfId="0" applyFont="1" applyFill="1" applyBorder="1" applyAlignment="1">
      <alignment horizontal="right" vertical="center" wrapText="1"/>
    </xf>
    <xf numFmtId="0" fontId="49" fillId="35" borderId="2" xfId="0" applyFont="1" applyFill="1" applyBorder="1" applyAlignment="1">
      <alignment horizontal="right" vertical="center" wrapText="1"/>
    </xf>
    <xf numFmtId="0" fontId="49" fillId="36" borderId="2" xfId="0" applyFont="1" applyFill="1" applyBorder="1" applyAlignment="1">
      <alignment horizontal="right" vertical="center" wrapText="1"/>
    </xf>
    <xf numFmtId="0" fontId="49" fillId="37" borderId="2" xfId="0" applyFont="1" applyFill="1" applyBorder="1" applyAlignment="1">
      <alignment horizontal="right" vertical="center" wrapText="1"/>
    </xf>
    <xf numFmtId="0" fontId="49" fillId="38" borderId="2" xfId="0" applyFont="1" applyFill="1" applyBorder="1" applyAlignment="1">
      <alignment horizontal="right" vertical="center" wrapText="1"/>
    </xf>
    <xf numFmtId="0" fontId="49" fillId="39" borderId="2" xfId="0" applyFont="1" applyFill="1" applyBorder="1" applyAlignment="1">
      <alignment horizontal="right" vertical="center" wrapText="1"/>
    </xf>
    <xf numFmtId="0" fontId="49" fillId="40" borderId="2" xfId="0" applyFont="1" applyFill="1" applyBorder="1" applyAlignment="1">
      <alignment horizontal="right" vertical="center" wrapText="1"/>
    </xf>
    <xf numFmtId="0" fontId="49" fillId="41" borderId="2" xfId="0" applyFont="1" applyFill="1" applyBorder="1" applyAlignment="1">
      <alignment horizontal="right" vertical="center" wrapText="1"/>
    </xf>
    <xf numFmtId="0" fontId="49" fillId="42" borderId="2" xfId="0" applyFont="1" applyFill="1" applyBorder="1" applyAlignment="1">
      <alignment horizontal="right" vertical="center" wrapText="1"/>
    </xf>
    <xf numFmtId="0" fontId="49" fillId="43" borderId="2" xfId="0" applyFont="1" applyFill="1" applyBorder="1" applyAlignment="1">
      <alignment horizontal="right" vertical="center" wrapText="1"/>
    </xf>
    <xf numFmtId="0" fontId="49" fillId="44" borderId="2" xfId="0" applyFont="1" applyFill="1" applyBorder="1" applyAlignment="1">
      <alignment horizontal="right" vertical="center" wrapText="1"/>
    </xf>
    <xf numFmtId="0" fontId="49" fillId="45" borderId="2" xfId="0" applyFont="1" applyFill="1" applyBorder="1" applyAlignment="1">
      <alignment horizontal="right" vertical="center" wrapText="1"/>
    </xf>
    <xf numFmtId="0" fontId="49" fillId="46" borderId="2" xfId="0" applyFont="1" applyFill="1" applyBorder="1" applyAlignment="1">
      <alignment horizontal="right" vertical="center" wrapText="1"/>
    </xf>
    <xf numFmtId="0" fontId="49" fillId="47" borderId="2" xfId="0" applyFont="1" applyFill="1" applyBorder="1" applyAlignment="1">
      <alignment horizontal="right" vertical="center" wrapText="1"/>
    </xf>
    <xf numFmtId="0" fontId="49" fillId="48" borderId="2" xfId="0" applyFont="1" applyFill="1" applyBorder="1" applyAlignment="1">
      <alignment horizontal="right" vertical="center" wrapText="1"/>
    </xf>
    <xf numFmtId="0" fontId="49" fillId="49" borderId="2" xfId="0" applyFont="1" applyFill="1" applyBorder="1" applyAlignment="1">
      <alignment horizontal="right" vertical="center" wrapText="1"/>
    </xf>
    <xf numFmtId="0" fontId="49" fillId="50" borderId="2" xfId="0" applyFont="1" applyFill="1" applyBorder="1" applyAlignment="1">
      <alignment horizontal="right" vertical="center" wrapText="1"/>
    </xf>
    <xf numFmtId="0" fontId="49" fillId="51" borderId="2" xfId="0" applyFont="1" applyFill="1" applyBorder="1" applyAlignment="1">
      <alignment horizontal="right" vertical="center" wrapText="1"/>
    </xf>
    <xf numFmtId="0" fontId="49" fillId="52" borderId="2" xfId="0" applyFont="1" applyFill="1" applyBorder="1" applyAlignment="1">
      <alignment horizontal="right" vertical="center" wrapText="1"/>
    </xf>
    <xf numFmtId="0" fontId="49" fillId="53" borderId="2" xfId="0" applyFont="1" applyFill="1" applyBorder="1" applyAlignment="1">
      <alignment horizontal="right" vertical="center" wrapText="1"/>
    </xf>
    <xf numFmtId="0" fontId="49" fillId="54" borderId="2" xfId="0" applyFont="1" applyFill="1" applyBorder="1" applyAlignment="1">
      <alignment horizontal="right" vertical="center" wrapText="1"/>
    </xf>
    <xf numFmtId="0" fontId="49" fillId="55" borderId="2" xfId="0" applyFont="1" applyFill="1" applyBorder="1" applyAlignment="1">
      <alignment horizontal="right" vertical="center" wrapText="1"/>
    </xf>
    <xf numFmtId="0" fontId="49" fillId="56" borderId="2" xfId="0" applyFont="1" applyFill="1" applyBorder="1" applyAlignment="1">
      <alignment horizontal="right" vertical="center" wrapText="1"/>
    </xf>
    <xf numFmtId="0" fontId="49" fillId="57" borderId="2" xfId="0" applyFont="1" applyFill="1" applyBorder="1" applyAlignment="1">
      <alignment horizontal="right" vertical="center" wrapText="1"/>
    </xf>
    <xf numFmtId="0" fontId="49" fillId="58" borderId="2" xfId="0" applyFont="1" applyFill="1" applyBorder="1" applyAlignment="1">
      <alignment horizontal="right" vertical="center" wrapText="1"/>
    </xf>
    <xf numFmtId="0" fontId="23" fillId="58" borderId="30" xfId="0" applyFont="1" applyFill="1" applyBorder="1" applyAlignment="1">
      <alignment vertical="center" wrapText="1"/>
    </xf>
    <xf numFmtId="0" fontId="23" fillId="58" borderId="32" xfId="0" applyFont="1" applyFill="1" applyBorder="1" applyAlignment="1">
      <alignment vertical="center" wrapText="1"/>
    </xf>
    <xf numFmtId="0" fontId="49" fillId="0" borderId="4" xfId="0" applyFont="1" applyBorder="1" applyAlignment="1">
      <alignment vertical="center" wrapText="1"/>
    </xf>
    <xf numFmtId="0" fontId="23" fillId="58" borderId="4" xfId="0" applyFont="1" applyFill="1" applyBorder="1" applyAlignment="1">
      <alignment vertical="center" wrapText="1"/>
    </xf>
    <xf numFmtId="0" fontId="23" fillId="58" borderId="34" xfId="0" applyFont="1" applyFill="1" applyBorder="1" applyAlignment="1">
      <alignment vertical="center" wrapText="1"/>
    </xf>
    <xf numFmtId="0" fontId="49" fillId="0" borderId="36" xfId="0" applyFont="1" applyBorder="1" applyAlignment="1">
      <alignment vertical="center" wrapText="1"/>
    </xf>
    <xf numFmtId="0" fontId="23" fillId="58" borderId="36" xfId="0" applyFont="1" applyFill="1" applyBorder="1" applyAlignment="1">
      <alignment vertical="center" wrapText="1"/>
    </xf>
    <xf numFmtId="0" fontId="23" fillId="58" borderId="38" xfId="0" applyFont="1" applyFill="1" applyBorder="1" applyAlignment="1">
      <alignment vertical="center" wrapText="1"/>
    </xf>
    <xf numFmtId="0" fontId="49" fillId="61" borderId="30" xfId="0" applyFont="1" applyFill="1" applyBorder="1" applyAlignment="1">
      <alignment horizontal="center" vertical="center" wrapText="1"/>
    </xf>
    <xf numFmtId="0" fontId="49" fillId="61" borderId="30" xfId="0" applyFont="1" applyFill="1" applyBorder="1" applyAlignment="1">
      <alignment vertical="center" wrapText="1"/>
    </xf>
    <xf numFmtId="0" fontId="49" fillId="0" borderId="4" xfId="0" applyFont="1" applyBorder="1" applyAlignment="1">
      <alignment horizontal="center" vertical="center" wrapText="1"/>
    </xf>
    <xf numFmtId="0" fontId="49" fillId="62" borderId="4" xfId="0" applyFont="1" applyFill="1" applyBorder="1" applyAlignment="1">
      <alignment horizontal="center" vertical="center" wrapText="1"/>
    </xf>
    <xf numFmtId="0" fontId="49" fillId="62" borderId="4" xfId="0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49" fillId="63" borderId="4" xfId="0" applyFont="1" applyFill="1" applyBorder="1" applyAlignment="1">
      <alignment vertical="center" wrapText="1"/>
    </xf>
    <xf numFmtId="0" fontId="49" fillId="64" borderId="30" xfId="0" applyFont="1" applyFill="1" applyBorder="1" applyAlignment="1">
      <alignment horizontal="center" vertical="center" wrapText="1"/>
    </xf>
    <xf numFmtId="0" fontId="49" fillId="64" borderId="30" xfId="0" applyFont="1" applyFill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3" fillId="65" borderId="30" xfId="0" applyFont="1" applyFill="1" applyBorder="1" applyAlignment="1">
      <alignment vertical="center" wrapText="1"/>
    </xf>
    <xf numFmtId="0" fontId="49" fillId="68" borderId="4" xfId="0" applyFont="1" applyFill="1" applyBorder="1" applyAlignment="1">
      <alignment vertical="center" wrapText="1"/>
    </xf>
    <xf numFmtId="0" fontId="49" fillId="69" borderId="4" xfId="0" applyFont="1" applyFill="1" applyBorder="1" applyAlignment="1">
      <alignment vertical="center" wrapText="1"/>
    </xf>
    <xf numFmtId="0" fontId="49" fillId="60" borderId="4" xfId="0" applyFont="1" applyFill="1" applyBorder="1" applyAlignment="1">
      <alignment horizontal="center" vertical="center" wrapText="1"/>
    </xf>
    <xf numFmtId="0" fontId="49" fillId="27" borderId="4" xfId="0" applyFont="1" applyFill="1" applyBorder="1" applyAlignment="1">
      <alignment vertical="center" wrapText="1"/>
    </xf>
    <xf numFmtId="0" fontId="50" fillId="0" borderId="0" xfId="0" applyFont="1"/>
    <xf numFmtId="0" fontId="23" fillId="24" borderId="96" xfId="0" applyFont="1" applyFill="1" applyBorder="1" applyAlignment="1">
      <alignment horizontal="center"/>
    </xf>
    <xf numFmtId="0" fontId="39" fillId="6" borderId="74" xfId="0" applyFont="1" applyFill="1" applyBorder="1" applyAlignment="1">
      <alignment horizontal="center" vertical="center" wrapText="1"/>
    </xf>
    <xf numFmtId="0" fontId="23" fillId="24" borderId="101" xfId="0" applyFont="1" applyFill="1" applyBorder="1" applyAlignment="1">
      <alignment horizontal="center"/>
    </xf>
    <xf numFmtId="0" fontId="23" fillId="70" borderId="99" xfId="0" applyFont="1" applyFill="1" applyBorder="1" applyAlignment="1">
      <alignment horizontal="center"/>
    </xf>
    <xf numFmtId="0" fontId="23" fillId="70" borderId="101" xfId="0" applyFont="1" applyFill="1" applyBorder="1" applyAlignment="1">
      <alignment horizontal="center"/>
    </xf>
    <xf numFmtId="0" fontId="52" fillId="9" borderId="3" xfId="0" applyFont="1" applyFill="1" applyBorder="1" applyAlignment="1">
      <alignment horizontal="center" wrapText="1"/>
    </xf>
    <xf numFmtId="0" fontId="52" fillId="9" borderId="1" xfId="0" applyFont="1" applyFill="1" applyBorder="1" applyAlignment="1">
      <alignment horizontal="center" wrapText="1"/>
    </xf>
    <xf numFmtId="0" fontId="39" fillId="9" borderId="74" xfId="0" applyFont="1" applyFill="1" applyBorder="1" applyAlignment="1">
      <alignment horizontal="center" wrapText="1"/>
    </xf>
    <xf numFmtId="0" fontId="39" fillId="6" borderId="10" xfId="0" applyFont="1" applyFill="1" applyBorder="1" applyAlignment="1">
      <alignment horizontal="center" wrapText="1"/>
    </xf>
    <xf numFmtId="0" fontId="39" fillId="9" borderId="3" xfId="0" applyFont="1" applyFill="1" applyBorder="1" applyAlignment="1">
      <alignment horizontal="center" shrinkToFit="1"/>
    </xf>
    <xf numFmtId="0" fontId="39" fillId="9" borderId="102" xfId="0" applyFont="1" applyFill="1" applyBorder="1" applyAlignment="1">
      <alignment horizontal="center" shrinkToFit="1"/>
    </xf>
    <xf numFmtId="0" fontId="23" fillId="70" borderId="103" xfId="0" applyFont="1" applyFill="1" applyBorder="1" applyAlignment="1">
      <alignment horizontal="center"/>
    </xf>
    <xf numFmtId="0" fontId="23" fillId="10" borderId="96" xfId="0" applyFont="1" applyFill="1" applyBorder="1" applyAlignment="1">
      <alignment horizontal="center"/>
    </xf>
    <xf numFmtId="2" fontId="52" fillId="7" borderId="10" xfId="0" applyNumberFormat="1" applyFont="1" applyFill="1" applyBorder="1" applyAlignment="1">
      <alignment horizontal="center" wrapText="1"/>
    </xf>
    <xf numFmtId="0" fontId="39" fillId="7" borderId="3" xfId="0" applyFont="1" applyFill="1" applyBorder="1" applyAlignment="1">
      <alignment horizontal="center" shrinkToFit="1"/>
    </xf>
    <xf numFmtId="0" fontId="39" fillId="9" borderId="1" xfId="0" applyFont="1" applyFill="1" applyBorder="1" applyAlignment="1">
      <alignment horizontal="center" shrinkToFit="1"/>
    </xf>
    <xf numFmtId="0" fontId="39" fillId="9" borderId="74" xfId="0" applyFont="1" applyFill="1" applyBorder="1" applyAlignment="1">
      <alignment horizontal="center"/>
    </xf>
    <xf numFmtId="0" fontId="23" fillId="10" borderId="101" xfId="0" applyFont="1" applyFill="1" applyBorder="1" applyAlignment="1">
      <alignment horizontal="center"/>
    </xf>
    <xf numFmtId="2" fontId="23" fillId="70" borderId="99" xfId="0" applyNumberFormat="1" applyFont="1" applyFill="1" applyBorder="1" applyAlignment="1">
      <alignment horizontal="center" shrinkToFit="1"/>
    </xf>
    <xf numFmtId="0" fontId="53" fillId="7" borderId="8" xfId="0" applyFont="1" applyFill="1" applyBorder="1" applyAlignment="1">
      <alignment horizontal="center" shrinkToFit="1"/>
    </xf>
    <xf numFmtId="0" fontId="53" fillId="7" borderId="100" xfId="0" applyFont="1" applyFill="1" applyBorder="1" applyAlignment="1">
      <alignment horizontal="center" shrinkToFit="1"/>
    </xf>
    <xf numFmtId="2" fontId="23" fillId="70" borderId="101" xfId="0" applyNumberFormat="1" applyFont="1" applyFill="1" applyBorder="1" applyAlignment="1">
      <alignment horizontal="center" shrinkToFit="1"/>
    </xf>
    <xf numFmtId="0" fontId="39" fillId="12" borderId="3" xfId="0" applyFont="1" applyFill="1" applyBorder="1" applyAlignment="1">
      <alignment horizontal="center" shrinkToFit="1"/>
    </xf>
    <xf numFmtId="2" fontId="23" fillId="70" borderId="103" xfId="0" applyNumberFormat="1" applyFont="1" applyFill="1" applyBorder="1" applyAlignment="1">
      <alignment horizontal="center" shrinkToFit="1"/>
    </xf>
    <xf numFmtId="0" fontId="53" fillId="7" borderId="9" xfId="0" applyFont="1" applyFill="1" applyBorder="1" applyAlignment="1">
      <alignment horizontal="center" shrinkToFit="1"/>
    </xf>
    <xf numFmtId="0" fontId="53" fillId="12" borderId="9" xfId="0" applyFont="1" applyFill="1" applyBorder="1" applyAlignment="1">
      <alignment horizontal="center" shrinkToFit="1"/>
    </xf>
    <xf numFmtId="0" fontId="39" fillId="3" borderId="10" xfId="0" applyFont="1" applyFill="1" applyBorder="1" applyAlignment="1">
      <alignment horizontal="center" shrinkToFit="1"/>
    </xf>
    <xf numFmtId="0" fontId="39" fillId="12" borderId="10" xfId="0" applyFont="1" applyFill="1" applyBorder="1" applyAlignment="1">
      <alignment horizontal="center" shrinkToFit="1"/>
    </xf>
    <xf numFmtId="0" fontId="23" fillId="0" borderId="0" xfId="0" applyFont="1" applyAlignment="1"/>
    <xf numFmtId="0" fontId="23" fillId="3" borderId="0" xfId="0" applyFont="1" applyFill="1" applyBorder="1" applyAlignment="1"/>
    <xf numFmtId="0" fontId="54" fillId="0" borderId="0" xfId="0" applyFont="1" applyAlignment="1">
      <alignment horizontal="center"/>
    </xf>
    <xf numFmtId="0" fontId="23" fillId="0" borderId="0" xfId="0" applyFont="1" applyFill="1" applyAlignment="1">
      <alignment horizontal="left"/>
    </xf>
    <xf numFmtId="0" fontId="23" fillId="24" borderId="29" xfId="0" applyFont="1" applyFill="1" applyBorder="1" applyAlignment="1">
      <alignment horizontal="center"/>
    </xf>
    <xf numFmtId="0" fontId="23" fillId="24" borderId="31" xfId="0" applyFont="1" applyFill="1" applyBorder="1" applyAlignment="1">
      <alignment horizontal="center"/>
    </xf>
    <xf numFmtId="0" fontId="23" fillId="24" borderId="61" xfId="0" applyFont="1" applyFill="1" applyBorder="1" applyAlignment="1">
      <alignment horizontal="center"/>
    </xf>
    <xf numFmtId="0" fontId="23" fillId="24" borderId="93" xfId="0" applyFont="1" applyFill="1" applyBorder="1" applyAlignment="1">
      <alignment horizontal="center"/>
    </xf>
    <xf numFmtId="0" fontId="23" fillId="24" borderId="30" xfId="0" applyFont="1" applyFill="1" applyBorder="1" applyAlignment="1">
      <alignment horizontal="center"/>
    </xf>
    <xf numFmtId="0" fontId="23" fillId="24" borderId="94" xfId="0" applyFont="1" applyFill="1" applyBorder="1" applyAlignment="1">
      <alignment horizontal="center"/>
    </xf>
    <xf numFmtId="0" fontId="23" fillId="24" borderId="95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57" fillId="0" borderId="0" xfId="0" applyFont="1" applyAlignment="1"/>
    <xf numFmtId="0" fontId="23" fillId="0" borderId="0" xfId="0" applyFont="1" applyAlignment="1">
      <alignment horizontal="left"/>
    </xf>
    <xf numFmtId="2" fontId="58" fillId="0" borderId="66" xfId="0" applyNumberFormat="1" applyFont="1" applyFill="1" applyBorder="1" applyAlignment="1">
      <alignment wrapText="1"/>
    </xf>
    <xf numFmtId="0" fontId="23" fillId="0" borderId="21" xfId="0" applyFont="1" applyFill="1" applyBorder="1" applyAlignment="1">
      <alignment horizontal="center" shrinkToFit="1"/>
    </xf>
    <xf numFmtId="0" fontId="59" fillId="0" borderId="2" xfId="0" applyFont="1" applyFill="1" applyBorder="1" applyAlignment="1">
      <alignment horizontal="center" vertical="center" wrapText="1"/>
    </xf>
    <xf numFmtId="0" fontId="23" fillId="6" borderId="66" xfId="0" applyFont="1" applyFill="1" applyBorder="1" applyAlignment="1">
      <alignment vertical="center" wrapText="1"/>
    </xf>
    <xf numFmtId="2" fontId="23" fillId="3" borderId="0" xfId="0" applyNumberFormat="1" applyFont="1" applyFill="1" applyBorder="1" applyAlignment="1">
      <alignment horizontal="center"/>
    </xf>
    <xf numFmtId="2" fontId="59" fillId="0" borderId="68" xfId="0" applyNumberFormat="1" applyFont="1" applyFill="1" applyBorder="1" applyAlignment="1">
      <alignment vertical="center" wrapText="1"/>
    </xf>
    <xf numFmtId="0" fontId="23" fillId="0" borderId="8" xfId="0" applyFont="1" applyFill="1" applyBorder="1" applyAlignment="1">
      <alignment horizontal="center" shrinkToFit="1"/>
    </xf>
    <xf numFmtId="0" fontId="59" fillId="0" borderId="7" xfId="0" applyFont="1" applyFill="1" applyBorder="1" applyAlignment="1">
      <alignment horizontal="center" vertical="center" wrapText="1"/>
    </xf>
    <xf numFmtId="0" fontId="23" fillId="6" borderId="68" xfId="0" applyFont="1" applyFill="1" applyBorder="1" applyAlignment="1">
      <alignment horizontal="center" vertical="center" wrapText="1"/>
    </xf>
    <xf numFmtId="0" fontId="23" fillId="7" borderId="69" xfId="0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0" fontId="23" fillId="7" borderId="100" xfId="0" applyFont="1" applyFill="1" applyBorder="1" applyAlignment="1">
      <alignment horizontal="center" vertical="center" wrapText="1"/>
    </xf>
    <xf numFmtId="0" fontId="23" fillId="7" borderId="39" xfId="0" applyFont="1" applyFill="1" applyBorder="1" applyAlignment="1">
      <alignment horizontal="center" wrapText="1"/>
    </xf>
    <xf numFmtId="2" fontId="59" fillId="7" borderId="6" xfId="0" applyNumberFormat="1" applyFont="1" applyFill="1" applyBorder="1" applyAlignment="1">
      <alignment wrapText="1"/>
    </xf>
    <xf numFmtId="2" fontId="59" fillId="0" borderId="74" xfId="0" applyNumberFormat="1" applyFont="1" applyFill="1" applyBorder="1" applyAlignment="1">
      <alignment wrapText="1"/>
    </xf>
    <xf numFmtId="0" fontId="59" fillId="0" borderId="1" xfId="0" applyFont="1" applyFill="1" applyBorder="1" applyAlignment="1">
      <alignment horizontal="center" wrapText="1"/>
    </xf>
    <xf numFmtId="0" fontId="59" fillId="0" borderId="3" xfId="0" applyFont="1" applyFill="1" applyBorder="1" applyAlignment="1">
      <alignment horizontal="center" vertical="center" wrapText="1"/>
    </xf>
    <xf numFmtId="0" fontId="23" fillId="7" borderId="75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0" fontId="23" fillId="7" borderId="102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/>
    </xf>
    <xf numFmtId="2" fontId="23" fillId="3" borderId="2" xfId="0" applyNumberFormat="1" applyFont="1" applyFill="1" applyBorder="1" applyAlignment="1">
      <alignment horizontal="center" wrapText="1"/>
    </xf>
    <xf numFmtId="0" fontId="23" fillId="24" borderId="40" xfId="0" applyFont="1" applyFill="1" applyBorder="1" applyAlignment="1">
      <alignment horizontal="center"/>
    </xf>
    <xf numFmtId="0" fontId="23" fillId="24" borderId="6" xfId="0" applyFont="1" applyFill="1" applyBorder="1" applyAlignment="1">
      <alignment horizontal="center"/>
    </xf>
    <xf numFmtId="0" fontId="23" fillId="24" borderId="74" xfId="0" applyFont="1" applyFill="1" applyBorder="1" applyAlignment="1">
      <alignment horizontal="center"/>
    </xf>
    <xf numFmtId="0" fontId="23" fillId="24" borderId="1" xfId="0" applyFont="1" applyFill="1" applyBorder="1" applyAlignment="1">
      <alignment horizontal="center"/>
    </xf>
    <xf numFmtId="0" fontId="23" fillId="24" borderId="4" xfId="0" applyFont="1" applyFill="1" applyBorder="1" applyAlignment="1">
      <alignment horizontal="center"/>
    </xf>
    <xf numFmtId="0" fontId="23" fillId="24" borderId="10" xfId="0" applyFont="1" applyFill="1" applyBorder="1" applyAlignment="1">
      <alignment horizontal="center"/>
    </xf>
    <xf numFmtId="0" fontId="23" fillId="24" borderId="3" xfId="0" applyFont="1" applyFill="1" applyBorder="1" applyAlignment="1">
      <alignment horizontal="center"/>
    </xf>
    <xf numFmtId="0" fontId="23" fillId="24" borderId="102" xfId="0" applyFont="1" applyFill="1" applyBorder="1" applyAlignment="1">
      <alignment horizontal="center"/>
    </xf>
    <xf numFmtId="0" fontId="59" fillId="0" borderId="4" xfId="0" applyFont="1" applyFill="1" applyBorder="1" applyAlignment="1">
      <alignment horizontal="center"/>
    </xf>
    <xf numFmtId="0" fontId="59" fillId="0" borderId="0" xfId="0" applyFont="1" applyAlignment="1">
      <alignment horizontal="left"/>
    </xf>
    <xf numFmtId="0" fontId="23" fillId="7" borderId="66" xfId="0" applyFont="1" applyFill="1" applyBorder="1" applyAlignment="1">
      <alignment horizontal="center" wrapText="1"/>
    </xf>
    <xf numFmtId="0" fontId="23" fillId="7" borderId="21" xfId="0" applyFont="1" applyFill="1" applyBorder="1" applyAlignment="1">
      <alignment horizontal="center" shrinkToFit="1"/>
    </xf>
    <xf numFmtId="0" fontId="23" fillId="0" borderId="2" xfId="0" applyFont="1" applyFill="1" applyBorder="1" applyAlignment="1">
      <alignment horizontal="center" shrinkToFit="1"/>
    </xf>
    <xf numFmtId="0" fontId="23" fillId="9" borderId="2" xfId="0" applyFont="1" applyFill="1" applyBorder="1" applyAlignment="1">
      <alignment horizontal="center" shrinkToFit="1"/>
    </xf>
    <xf numFmtId="0" fontId="23" fillId="9" borderId="11" xfId="0" applyFont="1" applyFill="1" applyBorder="1" applyAlignment="1">
      <alignment horizontal="center" shrinkToFit="1"/>
    </xf>
    <xf numFmtId="0" fontId="23" fillId="9" borderId="66" xfId="0" applyFont="1" applyFill="1" applyBorder="1" applyAlignment="1">
      <alignment horizontal="center" wrapText="1"/>
    </xf>
    <xf numFmtId="0" fontId="23" fillId="6" borderId="21" xfId="0" applyFont="1" applyFill="1" applyBorder="1" applyAlignment="1">
      <alignment horizontal="center" wrapText="1"/>
    </xf>
    <xf numFmtId="0" fontId="23" fillId="9" borderId="20" xfId="0" applyFont="1" applyFill="1" applyBorder="1" applyAlignment="1">
      <alignment horizontal="center" shrinkToFit="1"/>
    </xf>
    <xf numFmtId="0" fontId="23" fillId="9" borderId="66" xfId="0" applyFont="1" applyFill="1" applyBorder="1" applyAlignment="1">
      <alignment horizontal="center" shrinkToFit="1"/>
    </xf>
    <xf numFmtId="0" fontId="59" fillId="0" borderId="0" xfId="0" applyFont="1" applyFill="1" applyAlignment="1"/>
    <xf numFmtId="0" fontId="23" fillId="7" borderId="76" xfId="0" applyFont="1" applyFill="1" applyBorder="1" applyAlignment="1">
      <alignment horizontal="center" wrapText="1"/>
    </xf>
    <xf numFmtId="0" fontId="23" fillId="7" borderId="7" xfId="0" applyFont="1" applyFill="1" applyBorder="1" applyAlignment="1">
      <alignment horizontal="center"/>
    </xf>
    <xf numFmtId="0" fontId="59" fillId="7" borderId="68" xfId="0" applyFont="1" applyFill="1" applyBorder="1" applyAlignment="1">
      <alignment horizontal="center" wrapText="1"/>
    </xf>
    <xf numFmtId="0" fontId="23" fillId="7" borderId="8" xfId="0" applyFont="1" applyFill="1" applyBorder="1" applyAlignment="1">
      <alignment horizontal="center" shrinkToFit="1"/>
    </xf>
    <xf numFmtId="0" fontId="23" fillId="0" borderId="9" xfId="0" applyFont="1" applyFill="1" applyBorder="1" applyAlignment="1">
      <alignment horizontal="center" shrinkToFit="1"/>
    </xf>
    <xf numFmtId="0" fontId="59" fillId="9" borderId="9" xfId="0" applyFont="1" applyFill="1" applyBorder="1" applyAlignment="1">
      <alignment horizontal="center" wrapText="1"/>
    </xf>
    <xf numFmtId="0" fontId="59" fillId="9" borderId="0" xfId="0" applyFont="1" applyFill="1" applyBorder="1" applyAlignment="1">
      <alignment horizontal="center" wrapText="1"/>
    </xf>
    <xf numFmtId="49" fontId="58" fillId="9" borderId="9" xfId="0" applyNumberFormat="1" applyFont="1" applyFill="1" applyBorder="1" applyAlignment="1">
      <alignment horizontal="center" shrinkToFit="1"/>
    </xf>
    <xf numFmtId="0" fontId="23" fillId="9" borderId="68" xfId="0" applyFont="1" applyFill="1" applyBorder="1" applyAlignment="1">
      <alignment wrapText="1"/>
    </xf>
    <xf numFmtId="0" fontId="23" fillId="6" borderId="8" xfId="0" applyFont="1" applyFill="1" applyBorder="1" applyAlignment="1">
      <alignment wrapText="1"/>
    </xf>
    <xf numFmtId="0" fontId="23" fillId="9" borderId="9" xfId="0" applyFont="1" applyFill="1" applyBorder="1" applyAlignment="1">
      <alignment horizontal="center" vertical="center" shrinkToFit="1"/>
    </xf>
    <xf numFmtId="0" fontId="23" fillId="9" borderId="0" xfId="0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textRotation="255"/>
    </xf>
    <xf numFmtId="0" fontId="59" fillId="0" borderId="0" xfId="0" applyFont="1" applyFill="1" applyAlignment="1">
      <alignment horizontal="left"/>
    </xf>
    <xf numFmtId="0" fontId="23" fillId="7" borderId="40" xfId="0" applyFont="1" applyFill="1" applyBorder="1" applyAlignment="1">
      <alignment horizontal="center" wrapText="1"/>
    </xf>
    <xf numFmtId="0" fontId="23" fillId="7" borderId="6" xfId="0" applyFont="1" applyFill="1" applyBorder="1" applyAlignment="1">
      <alignment horizontal="center"/>
    </xf>
    <xf numFmtId="0" fontId="59" fillId="7" borderId="74" xfId="0" applyFont="1" applyFill="1" applyBorder="1" applyAlignment="1">
      <alignment horizontal="center" wrapText="1"/>
    </xf>
    <xf numFmtId="0" fontId="59" fillId="7" borderId="1" xfId="0" applyFont="1" applyFill="1" applyBorder="1" applyAlignment="1">
      <alignment horizontal="center" wrapText="1"/>
    </xf>
    <xf numFmtId="0" fontId="59" fillId="0" borderId="3" xfId="0" applyFont="1" applyFill="1" applyBorder="1" applyAlignment="1">
      <alignment horizontal="center" wrapText="1"/>
    </xf>
    <xf numFmtId="0" fontId="60" fillId="0" borderId="0" xfId="0" applyFont="1" applyBorder="1" applyAlignment="1">
      <alignment horizont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/>
    <xf numFmtId="2" fontId="23" fillId="3" borderId="4" xfId="0" applyNumberFormat="1" applyFont="1" applyFill="1" applyBorder="1" applyAlignment="1">
      <alignment horizontal="center" wrapText="1"/>
    </xf>
    <xf numFmtId="0" fontId="23" fillId="0" borderId="8" xfId="0" applyFont="1" applyBorder="1" applyAlignment="1"/>
    <xf numFmtId="0" fontId="23" fillId="10" borderId="62" xfId="0" applyFont="1" applyFill="1" applyBorder="1" applyAlignment="1">
      <alignment horizontal="center"/>
    </xf>
    <xf numFmtId="0" fontId="23" fillId="10" borderId="30" xfId="0" applyFont="1" applyFill="1" applyBorder="1" applyAlignment="1">
      <alignment horizontal="center"/>
    </xf>
    <xf numFmtId="0" fontId="23" fillId="10" borderId="95" xfId="0" applyFont="1" applyFill="1" applyBorder="1" applyAlignment="1">
      <alignment horizontal="center"/>
    </xf>
    <xf numFmtId="0" fontId="23" fillId="10" borderId="61" xfId="0" applyFont="1" applyFill="1" applyBorder="1" applyAlignment="1">
      <alignment horizontal="center"/>
    </xf>
    <xf numFmtId="0" fontId="61" fillId="0" borderId="0" xfId="0" applyFont="1" applyAlignment="1">
      <alignment horizontal="center" shrinkToFit="1"/>
    </xf>
    <xf numFmtId="0" fontId="61" fillId="0" borderId="0" xfId="0" applyFont="1" applyAlignment="1">
      <alignment shrinkToFit="1"/>
    </xf>
    <xf numFmtId="0" fontId="61" fillId="0" borderId="8" xfId="0" applyFont="1" applyBorder="1" applyAlignment="1">
      <alignment shrinkToFit="1"/>
    </xf>
    <xf numFmtId="2" fontId="23" fillId="7" borderId="11" xfId="0" applyNumberFormat="1" applyFont="1" applyFill="1" applyBorder="1" applyAlignment="1">
      <alignment horizontal="center" wrapText="1"/>
    </xf>
    <xf numFmtId="0" fontId="23" fillId="7" borderId="2" xfId="0" applyFont="1" applyFill="1" applyBorder="1" applyAlignment="1">
      <alignment horizontal="center" shrinkToFit="1"/>
    </xf>
    <xf numFmtId="0" fontId="23" fillId="7" borderId="11" xfId="0" applyFont="1" applyFill="1" applyBorder="1" applyAlignment="1">
      <alignment horizontal="center" shrinkToFit="1"/>
    </xf>
    <xf numFmtId="0" fontId="23" fillId="9" borderId="98" xfId="0" applyFont="1" applyFill="1" applyBorder="1" applyAlignment="1">
      <alignment horizontal="center" shrinkToFit="1"/>
    </xf>
    <xf numFmtId="0" fontId="23" fillId="9" borderId="68" xfId="0" applyFont="1" applyFill="1" applyBorder="1" applyAlignment="1">
      <alignment horizontal="center" shrinkToFit="1"/>
    </xf>
    <xf numFmtId="0" fontId="23" fillId="0" borderId="0" xfId="0" applyFont="1" applyFill="1" applyAlignment="1">
      <alignment shrinkToFit="1"/>
    </xf>
    <xf numFmtId="2" fontId="59" fillId="7" borderId="8" xfId="0" applyNumberFormat="1" applyFont="1" applyFill="1" applyBorder="1" applyAlignment="1">
      <alignment wrapText="1"/>
    </xf>
    <xf numFmtId="0" fontId="58" fillId="7" borderId="9" xfId="0" applyFont="1" applyFill="1" applyBorder="1" applyAlignment="1">
      <alignment horizontal="center" shrinkToFit="1"/>
    </xf>
    <xf numFmtId="0" fontId="23" fillId="7" borderId="9" xfId="0" applyFont="1" applyFill="1" applyBorder="1" applyAlignment="1">
      <alignment horizontal="center" shrinkToFit="1"/>
    </xf>
    <xf numFmtId="0" fontId="23" fillId="9" borderId="100" xfId="0" applyFont="1" applyFill="1" applyBorder="1" applyAlignment="1">
      <alignment horizontal="center" shrinkToFit="1"/>
    </xf>
    <xf numFmtId="0" fontId="23" fillId="9" borderId="0" xfId="0" applyFont="1" applyFill="1" applyBorder="1" applyAlignment="1">
      <alignment horizontal="center" shrinkToFit="1"/>
    </xf>
    <xf numFmtId="0" fontId="58" fillId="9" borderId="9" xfId="0" applyFont="1" applyFill="1" applyBorder="1" applyAlignment="1">
      <alignment horizontal="center" shrinkToFit="1"/>
    </xf>
    <xf numFmtId="0" fontId="61" fillId="0" borderId="0" xfId="0" applyFont="1" applyBorder="1" applyAlignment="1">
      <alignment horizontal="center"/>
    </xf>
    <xf numFmtId="0" fontId="61" fillId="0" borderId="0" xfId="0" applyFont="1" applyBorder="1" applyAlignment="1"/>
    <xf numFmtId="0" fontId="23" fillId="7" borderId="10" xfId="0" applyFont="1" applyFill="1" applyBorder="1" applyAlignment="1">
      <alignment horizontal="center" shrinkToFit="1"/>
    </xf>
    <xf numFmtId="0" fontId="62" fillId="7" borderId="3" xfId="0" applyFont="1" applyFill="1" applyBorder="1" applyAlignment="1">
      <alignment horizontal="center" shrinkToFit="1"/>
    </xf>
    <xf numFmtId="0" fontId="23" fillId="0" borderId="0" xfId="0" applyFont="1" applyFill="1" applyBorder="1" applyAlignment="1"/>
    <xf numFmtId="0" fontId="23" fillId="10" borderId="10" xfId="0" applyFont="1" applyFill="1" applyBorder="1" applyAlignment="1">
      <alignment horizontal="center"/>
    </xf>
    <xf numFmtId="0" fontId="23" fillId="10" borderId="3" xfId="0" applyFont="1" applyFill="1" applyBorder="1" applyAlignment="1">
      <alignment horizontal="center"/>
    </xf>
    <xf numFmtId="0" fontId="23" fillId="10" borderId="104" xfId="0" applyFont="1" applyFill="1" applyBorder="1" applyAlignment="1">
      <alignment horizontal="center"/>
    </xf>
    <xf numFmtId="0" fontId="23" fillId="0" borderId="0" xfId="0" applyFont="1" applyFill="1" applyBorder="1" applyAlignment="1">
      <alignment shrinkToFit="1"/>
    </xf>
    <xf numFmtId="0" fontId="23" fillId="12" borderId="2" xfId="0" applyFont="1" applyFill="1" applyBorder="1" applyAlignment="1">
      <alignment horizontal="center" shrinkToFit="1"/>
    </xf>
    <xf numFmtId="0" fontId="23" fillId="7" borderId="98" xfId="0" applyFont="1" applyFill="1" applyBorder="1" applyAlignment="1">
      <alignment horizontal="center" shrinkToFit="1"/>
    </xf>
    <xf numFmtId="0" fontId="23" fillId="7" borderId="20" xfId="0" applyFont="1" applyFill="1" applyBorder="1" applyAlignment="1">
      <alignment horizontal="center" shrinkToFit="1"/>
    </xf>
    <xf numFmtId="2" fontId="23" fillId="3" borderId="0" xfId="0" applyNumberFormat="1" applyFont="1" applyFill="1" applyBorder="1" applyAlignment="1">
      <alignment horizontal="center" shrinkToFit="1"/>
    </xf>
    <xf numFmtId="0" fontId="58" fillId="12" borderId="9" xfId="0" applyFont="1" applyFill="1" applyBorder="1" applyAlignment="1">
      <alignment horizontal="center" shrinkToFit="1"/>
    </xf>
    <xf numFmtId="0" fontId="23" fillId="7" borderId="7" xfId="0" applyFont="1" applyFill="1" applyBorder="1" applyAlignment="1">
      <alignment horizontal="center" shrinkToFit="1"/>
    </xf>
    <xf numFmtId="0" fontId="57" fillId="4" borderId="57" xfId="0" applyFont="1" applyFill="1" applyBorder="1" applyAlignment="1">
      <alignment horizontal="center" textRotation="90"/>
    </xf>
    <xf numFmtId="0" fontId="39" fillId="7" borderId="10" xfId="0" applyFont="1" applyFill="1" applyBorder="1" applyAlignment="1">
      <alignment horizontal="center" shrinkToFit="1"/>
    </xf>
    <xf numFmtId="0" fontId="39" fillId="7" borderId="102" xfId="0" applyFont="1" applyFill="1" applyBorder="1" applyAlignment="1">
      <alignment horizontal="center" shrinkToFit="1"/>
    </xf>
    <xf numFmtId="0" fontId="23" fillId="7" borderId="6" xfId="0" applyFont="1" applyFill="1" applyBorder="1" applyAlignment="1">
      <alignment horizontal="center" shrinkToFit="1"/>
    </xf>
    <xf numFmtId="0" fontId="60" fillId="4" borderId="59" xfId="0" applyFont="1" applyFill="1" applyBorder="1" applyAlignment="1">
      <alignment textRotation="90" shrinkToFit="1"/>
    </xf>
    <xf numFmtId="0" fontId="23" fillId="10" borderId="4" xfId="0" applyFont="1" applyFill="1" applyBorder="1" applyAlignment="1">
      <alignment horizontal="center"/>
    </xf>
    <xf numFmtId="0" fontId="23" fillId="10" borderId="102" xfId="0" applyFont="1" applyFill="1" applyBorder="1" applyAlignment="1">
      <alignment horizontal="center"/>
    </xf>
    <xf numFmtId="0" fontId="23" fillId="0" borderId="8" xfId="0" applyFont="1" applyFill="1" applyBorder="1" applyAlignment="1"/>
    <xf numFmtId="0" fontId="23" fillId="7" borderId="11" xfId="0" applyFont="1" applyFill="1" applyBorder="1" applyAlignment="1">
      <alignment horizontal="center" wrapText="1"/>
    </xf>
    <xf numFmtId="0" fontId="23" fillId="7" borderId="2" xfId="0" applyFont="1" applyFill="1" applyBorder="1" applyAlignment="1">
      <alignment horizontal="center" wrapText="1"/>
    </xf>
    <xf numFmtId="0" fontId="23" fillId="6" borderId="11" xfId="0" applyFont="1" applyFill="1" applyBorder="1" applyAlignment="1">
      <alignment horizontal="center" wrapText="1"/>
    </xf>
    <xf numFmtId="0" fontId="23" fillId="6" borderId="2" xfId="0" applyFont="1" applyFill="1" applyBorder="1" applyAlignment="1">
      <alignment horizontal="center" wrapText="1"/>
    </xf>
    <xf numFmtId="0" fontId="23" fillId="3" borderId="11" xfId="0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center" wrapText="1"/>
    </xf>
    <xf numFmtId="0" fontId="23" fillId="12" borderId="98" xfId="0" applyFont="1" applyFill="1" applyBorder="1" applyAlignment="1">
      <alignment horizontal="center" shrinkToFit="1"/>
    </xf>
    <xf numFmtId="0" fontId="23" fillId="12" borderId="11" xfId="0" applyFont="1" applyFill="1" applyBorder="1" applyAlignment="1">
      <alignment horizontal="center" wrapText="1"/>
    </xf>
    <xf numFmtId="0" fontId="23" fillId="12" borderId="2" xfId="0" applyFont="1" applyFill="1" applyBorder="1" applyAlignment="1">
      <alignment horizontal="center" wrapText="1"/>
    </xf>
    <xf numFmtId="0" fontId="23" fillId="6" borderId="8" xfId="0" applyFont="1" applyFill="1" applyBorder="1" applyAlignment="1">
      <alignment horizontal="center" wrapText="1"/>
    </xf>
    <xf numFmtId="0" fontId="23" fillId="6" borderId="9" xfId="0" applyFont="1" applyFill="1" applyBorder="1" applyAlignment="1">
      <alignment horizontal="center" wrapText="1"/>
    </xf>
    <xf numFmtId="0" fontId="58" fillId="3" borderId="8" xfId="0" applyFont="1" applyFill="1" applyBorder="1" applyAlignment="1">
      <alignment horizontal="center" shrinkToFit="1"/>
    </xf>
    <xf numFmtId="0" fontId="58" fillId="12" borderId="100" xfId="0" applyFont="1" applyFill="1" applyBorder="1" applyAlignment="1">
      <alignment horizontal="center" shrinkToFit="1"/>
    </xf>
    <xf numFmtId="0" fontId="58" fillId="12" borderId="8" xfId="0" applyFont="1" applyFill="1" applyBorder="1" applyAlignment="1">
      <alignment horizontal="center" shrinkToFit="1"/>
    </xf>
    <xf numFmtId="0" fontId="23" fillId="7" borderId="3" xfId="0" applyFont="1" applyFill="1" applyBorder="1" applyAlignment="1">
      <alignment horizontal="center" shrinkToFit="1"/>
    </xf>
    <xf numFmtId="0" fontId="23" fillId="6" borderId="10" xfId="0" applyFont="1" applyFill="1" applyBorder="1" applyAlignment="1">
      <alignment horizontal="center" wrapText="1"/>
    </xf>
    <xf numFmtId="0" fontId="23" fillId="6" borderId="3" xfId="0" applyFont="1" applyFill="1" applyBorder="1" applyAlignment="1">
      <alignment horizontal="center" wrapText="1"/>
    </xf>
    <xf numFmtId="0" fontId="23" fillId="12" borderId="102" xfId="0" applyFont="1" applyFill="1" applyBorder="1" applyAlignment="1">
      <alignment horizontal="center" shrinkToFit="1"/>
    </xf>
    <xf numFmtId="0" fontId="23" fillId="0" borderId="0" xfId="0" applyFont="1" applyFill="1" applyBorder="1" applyAlignment="1">
      <alignment horizontal="center" shrinkToFit="1"/>
    </xf>
    <xf numFmtId="0" fontId="23" fillId="0" borderId="0" xfId="0" applyFont="1" applyFill="1" applyBorder="1" applyAlignment="1">
      <alignment horizontal="center" wrapText="1"/>
    </xf>
    <xf numFmtId="0" fontId="60" fillId="4" borderId="0" xfId="0" applyFont="1" applyFill="1" applyBorder="1" applyAlignment="1">
      <alignment textRotation="90" shrinkToFit="1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center"/>
    </xf>
    <xf numFmtId="0" fontId="23" fillId="8" borderId="4" xfId="0" applyFont="1" applyFill="1" applyBorder="1" applyAlignment="1"/>
    <xf numFmtId="0" fontId="58" fillId="0" borderId="0" xfId="0" applyFont="1" applyAlignment="1"/>
    <xf numFmtId="0" fontId="23" fillId="9" borderId="4" xfId="0" applyFont="1" applyFill="1" applyBorder="1" applyAlignment="1"/>
    <xf numFmtId="0" fontId="23" fillId="6" borderId="4" xfId="0" applyFont="1" applyFill="1" applyBorder="1" applyAlignment="1"/>
    <xf numFmtId="0" fontId="51" fillId="0" borderId="0" xfId="0" applyFont="1" applyBorder="1" applyAlignment="1">
      <alignment horizontal="center"/>
    </xf>
    <xf numFmtId="0" fontId="23" fillId="0" borderId="0" xfId="0" applyFont="1"/>
    <xf numFmtId="0" fontId="44" fillId="2" borderId="84" xfId="0" applyFont="1" applyFill="1" applyBorder="1" applyAlignment="1">
      <alignment horizontal="center" vertical="center"/>
    </xf>
    <xf numFmtId="0" fontId="44" fillId="2" borderId="85" xfId="0" applyFont="1" applyFill="1" applyBorder="1" applyAlignment="1">
      <alignment horizontal="center" vertical="center"/>
    </xf>
    <xf numFmtId="0" fontId="44" fillId="2" borderId="53" xfId="0" applyFont="1" applyFill="1" applyBorder="1" applyAlignment="1">
      <alignment horizontal="center" vertical="center"/>
    </xf>
    <xf numFmtId="0" fontId="24" fillId="8" borderId="11" xfId="0" applyFont="1" applyFill="1" applyBorder="1" applyAlignment="1">
      <alignment horizontal="center" vertical="center"/>
    </xf>
    <xf numFmtId="0" fontId="24" fillId="8" borderId="2" xfId="0" applyFont="1" applyFill="1" applyBorder="1" applyAlignment="1">
      <alignment horizontal="center" vertical="center"/>
    </xf>
    <xf numFmtId="0" fontId="24" fillId="8" borderId="66" xfId="0" applyFont="1" applyFill="1" applyBorder="1" applyAlignment="1">
      <alignment horizontal="center" vertical="center"/>
    </xf>
    <xf numFmtId="0" fontId="24" fillId="8" borderId="20" xfId="0" applyFont="1" applyFill="1" applyBorder="1" applyAlignment="1">
      <alignment horizontal="center" vertical="center"/>
    </xf>
    <xf numFmtId="0" fontId="24" fillId="8" borderId="43" xfId="0" applyFont="1" applyFill="1" applyBorder="1" applyAlignment="1">
      <alignment horizontal="center" vertical="center"/>
    </xf>
    <xf numFmtId="0" fontId="44" fillId="25" borderId="84" xfId="0" applyFont="1" applyFill="1" applyBorder="1" applyAlignment="1">
      <alignment horizontal="center" vertical="center"/>
    </xf>
    <xf numFmtId="0" fontId="44" fillId="25" borderId="85" xfId="0" applyFont="1" applyFill="1" applyBorder="1" applyAlignment="1">
      <alignment horizontal="center" vertical="center"/>
    </xf>
    <xf numFmtId="0" fontId="44" fillId="25" borderId="53" xfId="0" applyFont="1" applyFill="1" applyBorder="1" applyAlignment="1">
      <alignment horizontal="center" vertical="center"/>
    </xf>
    <xf numFmtId="0" fontId="44" fillId="25" borderId="54" xfId="0" applyFont="1" applyFill="1" applyBorder="1" applyAlignment="1">
      <alignment horizontal="center" vertical="center"/>
    </xf>
    <xf numFmtId="0" fontId="38" fillId="25" borderId="54" xfId="0" applyFont="1" applyFill="1" applyBorder="1" applyAlignment="1">
      <alignment horizontal="center" vertical="center"/>
    </xf>
    <xf numFmtId="0" fontId="44" fillId="2" borderId="54" xfId="0" applyFont="1" applyFill="1" applyBorder="1" applyAlignment="1">
      <alignment horizontal="center" vertical="center"/>
    </xf>
    <xf numFmtId="0" fontId="66" fillId="11" borderId="30" xfId="0" applyFont="1" applyFill="1" applyBorder="1" applyAlignment="1">
      <alignment horizontal="center"/>
    </xf>
    <xf numFmtId="0" fontId="66" fillId="11" borderId="4" xfId="0" applyFont="1" applyFill="1" applyBorder="1" applyAlignment="1">
      <alignment horizontal="center"/>
    </xf>
    <xf numFmtId="0" fontId="66" fillId="11" borderId="3" xfId="0" applyFont="1" applyFill="1" applyBorder="1" applyAlignment="1">
      <alignment horizontal="center"/>
    </xf>
    <xf numFmtId="0" fontId="66" fillId="11" borderId="36" xfId="0" applyFont="1" applyFill="1" applyBorder="1" applyAlignment="1">
      <alignment horizontal="center"/>
    </xf>
    <xf numFmtId="0" fontId="66" fillId="11" borderId="2" xfId="0" applyFont="1" applyFill="1" applyBorder="1" applyAlignment="1">
      <alignment horizontal="center"/>
    </xf>
    <xf numFmtId="0" fontId="24" fillId="0" borderId="0" xfId="0" applyFont="1" applyFill="1"/>
    <xf numFmtId="0" fontId="31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Alignment="1"/>
    <xf numFmtId="0" fontId="24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1" fillId="0" borderId="0" xfId="0" applyFont="1" applyFill="1"/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69" fillId="73" borderId="89" xfId="0" applyFont="1" applyFill="1" applyBorder="1" applyAlignment="1">
      <alignment horizontal="center" vertical="center"/>
    </xf>
    <xf numFmtId="0" fontId="69" fillId="73" borderId="85" xfId="0" applyFont="1" applyFill="1" applyBorder="1" applyAlignment="1">
      <alignment horizontal="center" vertical="center"/>
    </xf>
    <xf numFmtId="0" fontId="69" fillId="73" borderId="48" xfId="0" applyFont="1" applyFill="1" applyBorder="1" applyAlignment="1">
      <alignment horizontal="center" vertical="center"/>
    </xf>
    <xf numFmtId="2" fontId="31" fillId="9" borderId="90" xfId="0" applyNumberFormat="1" applyFont="1" applyFill="1" applyBorder="1" applyAlignment="1">
      <alignment horizontal="center" vertical="center"/>
    </xf>
    <xf numFmtId="2" fontId="31" fillId="9" borderId="91" xfId="0" applyNumberFormat="1" applyFont="1" applyFill="1" applyBorder="1" applyAlignment="1">
      <alignment horizontal="center" vertical="center"/>
    </xf>
    <xf numFmtId="2" fontId="31" fillId="9" borderId="92" xfId="0" applyNumberFormat="1" applyFont="1" applyFill="1" applyBorder="1" applyAlignment="1">
      <alignment horizontal="center" vertical="center"/>
    </xf>
    <xf numFmtId="0" fontId="31" fillId="9" borderId="90" xfId="0" applyFont="1" applyFill="1" applyBorder="1" applyAlignment="1">
      <alignment horizontal="center" vertical="center"/>
    </xf>
    <xf numFmtId="0" fontId="31" fillId="9" borderId="91" xfId="0" applyFont="1" applyFill="1" applyBorder="1" applyAlignment="1">
      <alignment horizontal="center" vertical="center"/>
    </xf>
    <xf numFmtId="0" fontId="31" fillId="9" borderId="92" xfId="0" applyFont="1" applyFill="1" applyBorder="1" applyAlignment="1">
      <alignment horizontal="center" vertical="center"/>
    </xf>
    <xf numFmtId="0" fontId="31" fillId="9" borderId="51" xfId="0" applyFont="1" applyFill="1" applyBorder="1" applyAlignment="1">
      <alignment horizontal="center" vertical="center"/>
    </xf>
    <xf numFmtId="0" fontId="31" fillId="9" borderId="50" xfId="0" applyFont="1" applyFill="1" applyBorder="1" applyAlignment="1">
      <alignment horizontal="center" vertical="center"/>
    </xf>
    <xf numFmtId="0" fontId="31" fillId="9" borderId="54" xfId="0" applyFont="1" applyFill="1" applyBorder="1" applyAlignment="1">
      <alignment horizontal="center" vertical="center"/>
    </xf>
    <xf numFmtId="2" fontId="31" fillId="9" borderId="50" xfId="0" applyNumberFormat="1" applyFont="1" applyFill="1" applyBorder="1" applyAlignment="1">
      <alignment horizontal="center" vertical="center"/>
    </xf>
    <xf numFmtId="0" fontId="69" fillId="72" borderId="61" xfId="0" applyFont="1" applyFill="1" applyBorder="1" applyAlignment="1">
      <alignment horizontal="center" vertical="center"/>
    </xf>
    <xf numFmtId="0" fontId="69" fillId="72" borderId="62" xfId="0" applyFont="1" applyFill="1" applyBorder="1" applyAlignment="1">
      <alignment horizontal="center" vertical="center"/>
    </xf>
    <xf numFmtId="0" fontId="69" fillId="72" borderId="31" xfId="0" applyFont="1" applyFill="1" applyBorder="1" applyAlignment="1">
      <alignment horizontal="center" vertical="center"/>
    </xf>
    <xf numFmtId="0" fontId="69" fillId="72" borderId="3" xfId="0" applyFont="1" applyFill="1" applyBorder="1" applyAlignment="1">
      <alignment horizontal="center" vertical="center"/>
    </xf>
    <xf numFmtId="0" fontId="69" fillId="72" borderId="74" xfId="0" applyFont="1" applyFill="1" applyBorder="1" applyAlignment="1">
      <alignment horizontal="center" vertical="center"/>
    </xf>
    <xf numFmtId="0" fontId="69" fillId="72" borderId="10" xfId="0" applyFont="1" applyFill="1" applyBorder="1" applyAlignment="1">
      <alignment horizontal="center" vertical="center"/>
    </xf>
    <xf numFmtId="0" fontId="69" fillId="72" borderId="30" xfId="0" applyFont="1" applyFill="1" applyBorder="1" applyAlignment="1">
      <alignment horizontal="center" vertical="center"/>
    </xf>
    <xf numFmtId="0" fontId="69" fillId="72" borderId="6" xfId="0" applyFont="1" applyFill="1" applyBorder="1" applyAlignment="1">
      <alignment horizontal="center" vertical="center"/>
    </xf>
    <xf numFmtId="0" fontId="69" fillId="72" borderId="29" xfId="0" applyFont="1" applyFill="1" applyBorder="1" applyAlignment="1">
      <alignment horizontal="center" vertical="center"/>
    </xf>
    <xf numFmtId="0" fontId="69" fillId="72" borderId="32" xfId="0" applyFont="1" applyFill="1" applyBorder="1" applyAlignment="1">
      <alignment horizontal="center" vertical="center"/>
    </xf>
    <xf numFmtId="0" fontId="69" fillId="72" borderId="40" xfId="0" applyFont="1" applyFill="1" applyBorder="1" applyAlignment="1">
      <alignment horizontal="center" vertical="center"/>
    </xf>
    <xf numFmtId="0" fontId="69" fillId="72" borderId="47" xfId="0" applyFont="1" applyFill="1" applyBorder="1" applyAlignment="1">
      <alignment horizontal="center" vertical="center"/>
    </xf>
    <xf numFmtId="0" fontId="24" fillId="8" borderId="76" xfId="0" applyFont="1" applyFill="1" applyBorder="1" applyAlignment="1">
      <alignment horizontal="center" vertical="center"/>
    </xf>
    <xf numFmtId="0" fontId="24" fillId="8" borderId="68" xfId="0" applyFont="1" applyFill="1" applyBorder="1" applyAlignment="1">
      <alignment horizontal="center" vertical="center"/>
    </xf>
    <xf numFmtId="0" fontId="24" fillId="25" borderId="76" xfId="0" applyFont="1" applyFill="1" applyBorder="1" applyAlignment="1">
      <alignment horizontal="center" vertical="center"/>
    </xf>
    <xf numFmtId="0" fontId="24" fillId="25" borderId="9" xfId="0" applyFont="1" applyFill="1" applyBorder="1" applyAlignment="1">
      <alignment horizontal="center" vertical="center"/>
    </xf>
    <xf numFmtId="0" fontId="24" fillId="25" borderId="77" xfId="0" applyFont="1" applyFill="1" applyBorder="1" applyAlignment="1">
      <alignment horizontal="center" vertical="center"/>
    </xf>
    <xf numFmtId="0" fontId="24" fillId="21" borderId="2" xfId="0" applyFont="1" applyFill="1" applyBorder="1" applyAlignment="1">
      <alignment horizontal="center" vertical="center"/>
    </xf>
    <xf numFmtId="0" fontId="24" fillId="21" borderId="11" xfId="0" applyFont="1" applyFill="1" applyBorder="1" applyAlignment="1">
      <alignment horizontal="center" vertical="center"/>
    </xf>
    <xf numFmtId="0" fontId="24" fillId="21" borderId="9" xfId="0" applyFont="1" applyFill="1" applyBorder="1" applyAlignment="1">
      <alignment horizontal="center" vertical="center"/>
    </xf>
    <xf numFmtId="0" fontId="24" fillId="21" borderId="8" xfId="0" applyFont="1" applyFill="1" applyBorder="1" applyAlignment="1">
      <alignment horizontal="center" vertical="center"/>
    </xf>
    <xf numFmtId="0" fontId="24" fillId="21" borderId="70" xfId="0" applyFont="1" applyFill="1" applyBorder="1" applyAlignment="1">
      <alignment horizontal="center" vertical="center"/>
    </xf>
    <xf numFmtId="0" fontId="24" fillId="21" borderId="71" xfId="0" applyFont="1" applyFill="1" applyBorder="1" applyAlignment="1">
      <alignment horizontal="center" vertical="center"/>
    </xf>
    <xf numFmtId="0" fontId="24" fillId="5" borderId="43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24" fillId="5" borderId="66" xfId="0" applyFont="1" applyFill="1" applyBorder="1" applyAlignment="1">
      <alignment horizontal="center" vertical="center"/>
    </xf>
    <xf numFmtId="0" fontId="24" fillId="5" borderId="11" xfId="0" applyFont="1" applyFill="1" applyBorder="1" applyAlignment="1">
      <alignment horizontal="center" vertical="center"/>
    </xf>
    <xf numFmtId="0" fontId="24" fillId="5" borderId="76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/>
    </xf>
    <xf numFmtId="0" fontId="24" fillId="5" borderId="68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/>
    </xf>
    <xf numFmtId="0" fontId="24" fillId="8" borderId="9" xfId="0" applyFont="1" applyFill="1" applyBorder="1" applyAlignment="1">
      <alignment horizontal="center" vertical="center"/>
    </xf>
    <xf numFmtId="0" fontId="24" fillId="25" borderId="8" xfId="0" applyFont="1" applyFill="1" applyBorder="1" applyAlignment="1">
      <alignment horizontal="center" vertical="center"/>
    </xf>
    <xf numFmtId="17" fontId="24" fillId="25" borderId="70" xfId="0" applyNumberFormat="1" applyFont="1" applyFill="1" applyBorder="1" applyAlignment="1">
      <alignment horizontal="center" vertical="center"/>
    </xf>
    <xf numFmtId="0" fontId="24" fillId="8" borderId="21" xfId="0" applyFont="1" applyFill="1" applyBorder="1" applyAlignment="1">
      <alignment horizontal="center" vertical="center"/>
    </xf>
    <xf numFmtId="0" fontId="70" fillId="8" borderId="78" xfId="0" applyFont="1" applyFill="1" applyBorder="1" applyAlignment="1">
      <alignment horizontal="center" vertical="center"/>
    </xf>
    <xf numFmtId="0" fontId="70" fillId="8" borderId="71" xfId="0" applyFont="1" applyFill="1" applyBorder="1" applyAlignment="1">
      <alignment horizontal="center" vertical="center"/>
    </xf>
    <xf numFmtId="0" fontId="70" fillId="8" borderId="72" xfId="0" applyFont="1" applyFill="1" applyBorder="1" applyAlignment="1">
      <alignment horizontal="center" vertical="center"/>
    </xf>
    <xf numFmtId="0" fontId="70" fillId="8" borderId="70" xfId="0" applyFont="1" applyFill="1" applyBorder="1" applyAlignment="1">
      <alignment horizontal="center" vertical="center"/>
    </xf>
    <xf numFmtId="0" fontId="24" fillId="8" borderId="77" xfId="0" applyFont="1" applyFill="1" applyBorder="1" applyAlignment="1">
      <alignment horizontal="center" vertical="center"/>
    </xf>
    <xf numFmtId="0" fontId="70" fillId="8" borderId="79" xfId="0" applyFont="1" applyFill="1" applyBorder="1" applyAlignment="1">
      <alignment horizontal="center" vertical="center"/>
    </xf>
    <xf numFmtId="0" fontId="70" fillId="8" borderId="73" xfId="0" applyFont="1" applyFill="1" applyBorder="1" applyAlignment="1">
      <alignment horizontal="center" vertical="center"/>
    </xf>
    <xf numFmtId="0" fontId="41" fillId="75" borderId="7" xfId="0" applyFont="1" applyFill="1" applyBorder="1" applyAlignment="1">
      <alignment horizontal="center" vertical="center"/>
    </xf>
    <xf numFmtId="0" fontId="41" fillId="75" borderId="8" xfId="0" applyFont="1" applyFill="1" applyBorder="1" applyAlignment="1">
      <alignment horizontal="center" vertical="center"/>
    </xf>
    <xf numFmtId="0" fontId="41" fillId="75" borderId="73" xfId="0" applyFont="1" applyFill="1" applyBorder="1" applyAlignment="1">
      <alignment horizontal="center" vertical="center"/>
    </xf>
    <xf numFmtId="0" fontId="41" fillId="75" borderId="71" xfId="0" applyFont="1" applyFill="1" applyBorder="1" applyAlignment="1">
      <alignment horizontal="center" vertical="center"/>
    </xf>
    <xf numFmtId="0" fontId="24" fillId="2" borderId="66" xfId="0" applyFont="1" applyFill="1" applyBorder="1" applyAlignment="1">
      <alignment horizontal="center" vertical="center"/>
    </xf>
    <xf numFmtId="0" fontId="24" fillId="2" borderId="68" xfId="0" applyFont="1" applyFill="1" applyBorder="1" applyAlignment="1">
      <alignment horizontal="center" vertical="center"/>
    </xf>
    <xf numFmtId="0" fontId="24" fillId="2" borderId="72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70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81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17" fontId="24" fillId="0" borderId="0" xfId="0" applyNumberFormat="1" applyFont="1" applyFill="1"/>
    <xf numFmtId="0" fontId="70" fillId="5" borderId="78" xfId="0" applyFont="1" applyFill="1" applyBorder="1" applyAlignment="1">
      <alignment horizontal="center" vertical="center"/>
    </xf>
    <xf numFmtId="0" fontId="70" fillId="5" borderId="72" xfId="0" applyFont="1" applyFill="1" applyBorder="1" applyAlignment="1">
      <alignment horizontal="center" vertical="center"/>
    </xf>
    <xf numFmtId="0" fontId="70" fillId="5" borderId="71" xfId="0" applyFont="1" applyFill="1" applyBorder="1" applyAlignment="1">
      <alignment horizontal="center" vertical="center"/>
    </xf>
    <xf numFmtId="0" fontId="70" fillId="5" borderId="70" xfId="0" applyFont="1" applyFill="1" applyBorder="1" applyAlignment="1">
      <alignment horizontal="center" vertical="center"/>
    </xf>
    <xf numFmtId="0" fontId="49" fillId="8" borderId="30" xfId="0" applyFont="1" applyFill="1" applyBorder="1" applyAlignment="1">
      <alignment vertical="center" wrapText="1"/>
    </xf>
    <xf numFmtId="0" fontId="49" fillId="8" borderId="4" xfId="0" applyFont="1" applyFill="1" applyBorder="1" applyAlignment="1">
      <alignment vertical="center" wrapText="1"/>
    </xf>
    <xf numFmtId="0" fontId="49" fillId="8" borderId="36" xfId="0" applyFont="1" applyFill="1" applyBorder="1" applyAlignment="1">
      <alignment vertical="center" wrapText="1"/>
    </xf>
    <xf numFmtId="0" fontId="23" fillId="58" borderId="3" xfId="0" applyFont="1" applyFill="1" applyBorder="1" applyAlignment="1">
      <alignment vertical="center" wrapText="1"/>
    </xf>
    <xf numFmtId="0" fontId="70" fillId="8" borderId="81" xfId="0" applyFont="1" applyFill="1" applyBorder="1" applyAlignment="1">
      <alignment horizontal="center" vertical="center"/>
    </xf>
    <xf numFmtId="0" fontId="71" fillId="8" borderId="43" xfId="0" applyFont="1" applyFill="1" applyBorder="1" applyAlignment="1">
      <alignment horizontal="center" vertical="center"/>
    </xf>
    <xf numFmtId="0" fontId="71" fillId="8" borderId="11" xfId="0" applyFont="1" applyFill="1" applyBorder="1" applyAlignment="1">
      <alignment horizontal="center" vertical="center"/>
    </xf>
    <xf numFmtId="0" fontId="71" fillId="8" borderId="66" xfId="0" applyFont="1" applyFill="1" applyBorder="1" applyAlignment="1">
      <alignment horizontal="center" vertical="center"/>
    </xf>
    <xf numFmtId="0" fontId="71" fillId="8" borderId="2" xfId="0" applyFont="1" applyFill="1" applyBorder="1" applyAlignment="1">
      <alignment horizontal="center" vertical="center"/>
    </xf>
    <xf numFmtId="0" fontId="71" fillId="8" borderId="44" xfId="0" applyFont="1" applyFill="1" applyBorder="1" applyAlignment="1">
      <alignment horizontal="center" vertical="center"/>
    </xf>
    <xf numFmtId="0" fontId="71" fillId="8" borderId="7" xfId="0" applyFont="1" applyFill="1" applyBorder="1" applyAlignment="1">
      <alignment horizontal="center" vertical="center"/>
    </xf>
    <xf numFmtId="0" fontId="24" fillId="8" borderId="0" xfId="0" applyFont="1" applyFill="1" applyAlignment="1">
      <alignment horizontal="center"/>
    </xf>
    <xf numFmtId="0" fontId="24" fillId="20" borderId="0" xfId="0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24" fillId="25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72" fillId="11" borderId="4" xfId="4" applyFont="1" applyFill="1" applyBorder="1" applyAlignment="1">
      <alignment horizontal="center"/>
    </xf>
    <xf numFmtId="0" fontId="25" fillId="11" borderId="4" xfId="4" applyFont="1" applyFill="1" applyBorder="1" applyAlignment="1">
      <alignment horizontal="center"/>
    </xf>
    <xf numFmtId="0" fontId="26" fillId="11" borderId="4" xfId="4" applyFont="1" applyFill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0" xfId="0" applyFont="1" applyBorder="1"/>
    <xf numFmtId="0" fontId="29" fillId="5" borderId="20" xfId="0" applyFont="1" applyFill="1" applyBorder="1" applyAlignment="1">
      <alignment horizontal="center" vertical="center"/>
    </xf>
    <xf numFmtId="0" fontId="29" fillId="5" borderId="20" xfId="0" applyFont="1" applyFill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11" xfId="0" applyFont="1" applyBorder="1"/>
    <xf numFmtId="0" fontId="22" fillId="7" borderId="64" xfId="0" applyFont="1" applyFill="1" applyBorder="1" applyAlignment="1">
      <alignment horizontal="center"/>
    </xf>
    <xf numFmtId="0" fontId="22" fillId="0" borderId="6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07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71" fillId="25" borderId="76" xfId="0" applyFont="1" applyFill="1" applyBorder="1" applyAlignment="1">
      <alignment horizontal="center" vertical="center"/>
    </xf>
    <xf numFmtId="0" fontId="71" fillId="0" borderId="0" xfId="0" applyFont="1" applyFill="1" applyAlignment="1">
      <alignment horizontal="center"/>
    </xf>
    <xf numFmtId="0" fontId="73" fillId="0" borderId="0" xfId="0" applyFont="1"/>
    <xf numFmtId="0" fontId="74" fillId="74" borderId="4" xfId="4" applyFont="1" applyFill="1" applyBorder="1" applyAlignment="1">
      <alignment horizontal="center"/>
    </xf>
    <xf numFmtId="0" fontId="71" fillId="25" borderId="11" xfId="0" applyFont="1" applyFill="1" applyBorder="1" applyAlignment="1">
      <alignment horizontal="center" vertical="center"/>
    </xf>
    <xf numFmtId="0" fontId="71" fillId="25" borderId="2" xfId="0" applyFont="1" applyFill="1" applyBorder="1" applyAlignment="1">
      <alignment horizontal="center" vertical="center"/>
    </xf>
    <xf numFmtId="0" fontId="31" fillId="0" borderId="0" xfId="0" applyFont="1" applyAlignment="1"/>
    <xf numFmtId="0" fontId="77" fillId="0" borderId="0" xfId="8" applyFont="1" applyAlignment="1">
      <alignment horizontal="center"/>
    </xf>
    <xf numFmtId="0" fontId="77" fillId="0" borderId="4" xfId="8" applyFont="1" applyBorder="1" applyAlignment="1">
      <alignment horizontal="center"/>
    </xf>
    <xf numFmtId="0" fontId="77" fillId="0" borderId="44" xfId="8" applyFont="1" applyBorder="1" applyAlignment="1">
      <alignment horizontal="center"/>
    </xf>
    <xf numFmtId="0" fontId="77" fillId="0" borderId="33" xfId="8" applyFont="1" applyBorder="1" applyAlignment="1">
      <alignment horizontal="center"/>
    </xf>
    <xf numFmtId="0" fontId="77" fillId="0" borderId="2" xfId="8" applyFont="1" applyBorder="1" applyAlignment="1">
      <alignment horizontal="center"/>
    </xf>
    <xf numFmtId="0" fontId="77" fillId="0" borderId="43" xfId="8" applyFont="1" applyBorder="1" applyAlignment="1">
      <alignment horizontal="center"/>
    </xf>
    <xf numFmtId="0" fontId="77" fillId="0" borderId="79" xfId="8" applyFont="1" applyBorder="1" applyAlignment="1">
      <alignment horizontal="center"/>
    </xf>
    <xf numFmtId="0" fontId="77" fillId="0" borderId="70" xfId="8" applyFont="1" applyBorder="1" applyAlignment="1">
      <alignment horizontal="center"/>
    </xf>
    <xf numFmtId="0" fontId="77" fillId="0" borderId="40" xfId="8" applyFont="1" applyBorder="1" applyAlignment="1">
      <alignment horizontal="center"/>
    </xf>
    <xf numFmtId="0" fontId="77" fillId="0" borderId="9" xfId="8" applyFont="1" applyBorder="1" applyAlignment="1">
      <alignment horizontal="center"/>
    </xf>
    <xf numFmtId="0" fontId="77" fillId="0" borderId="41" xfId="8" applyFont="1" applyBorder="1" applyAlignment="1"/>
    <xf numFmtId="0" fontId="77" fillId="0" borderId="4" xfId="8" applyFont="1" applyBorder="1" applyAlignment="1"/>
    <xf numFmtId="0" fontId="77" fillId="0" borderId="44" xfId="8" applyFont="1" applyBorder="1" applyAlignment="1">
      <alignment horizontal="center" wrapText="1"/>
    </xf>
    <xf numFmtId="0" fontId="77" fillId="0" borderId="2" xfId="8" applyFont="1" applyBorder="1" applyAlignment="1">
      <alignment horizontal="center" wrapText="1"/>
    </xf>
    <xf numFmtId="0" fontId="77" fillId="0" borderId="4" xfId="8" applyFont="1" applyBorder="1" applyAlignment="1">
      <alignment horizontal="center" wrapText="1"/>
    </xf>
    <xf numFmtId="0" fontId="77" fillId="0" borderId="36" xfId="8" applyFont="1" applyBorder="1" applyAlignment="1">
      <alignment horizontal="center"/>
    </xf>
    <xf numFmtId="0" fontId="77" fillId="0" borderId="35" xfId="8" applyFont="1" applyBorder="1" applyAlignment="1"/>
    <xf numFmtId="0" fontId="77" fillId="0" borderId="78" xfId="8" applyFont="1" applyBorder="1" applyAlignment="1"/>
    <xf numFmtId="0" fontId="77" fillId="0" borderId="33" xfId="8" applyFont="1" applyBorder="1" applyAlignment="1"/>
    <xf numFmtId="0" fontId="77" fillId="0" borderId="35" xfId="8" applyFont="1" applyBorder="1" applyAlignment="1">
      <alignment horizontal="center"/>
    </xf>
    <xf numFmtId="0" fontId="77" fillId="0" borderId="79" xfId="8" applyFont="1" applyBorder="1" applyAlignment="1">
      <alignment horizontal="center" wrapText="1"/>
    </xf>
    <xf numFmtId="0" fontId="77" fillId="0" borderId="76" xfId="8" applyFont="1" applyBorder="1" applyAlignment="1">
      <alignment horizontal="center"/>
    </xf>
    <xf numFmtId="0" fontId="77" fillId="0" borderId="9" xfId="8" applyFont="1" applyBorder="1" applyAlignment="1">
      <alignment horizontal="center" wrapText="1"/>
    </xf>
    <xf numFmtId="0" fontId="77" fillId="0" borderId="52" xfId="8" applyFont="1" applyBorder="1" applyAlignment="1">
      <alignment horizontal="center"/>
    </xf>
    <xf numFmtId="0" fontId="77" fillId="0" borderId="50" xfId="8" applyFont="1" applyBorder="1" applyAlignment="1">
      <alignment horizontal="center" wrapText="1"/>
    </xf>
    <xf numFmtId="0" fontId="77" fillId="0" borderId="53" xfId="8" applyFont="1" applyBorder="1" applyAlignment="1">
      <alignment horizontal="center"/>
    </xf>
    <xf numFmtId="0" fontId="77" fillId="0" borderId="54" xfId="8" applyFont="1" applyBorder="1" applyAlignment="1">
      <alignment horizontal="center" wrapText="1"/>
    </xf>
    <xf numFmtId="0" fontId="77" fillId="0" borderId="0" xfId="8" applyFont="1" applyBorder="1" applyAlignment="1">
      <alignment horizontal="center"/>
    </xf>
    <xf numFmtId="0" fontId="77" fillId="0" borderId="0" xfId="8" applyFont="1" applyBorder="1" applyAlignment="1">
      <alignment horizontal="center" wrapText="1"/>
    </xf>
    <xf numFmtId="0" fontId="77" fillId="0" borderId="30" xfId="8" applyFont="1" applyBorder="1" applyAlignment="1">
      <alignment horizontal="center"/>
    </xf>
    <xf numFmtId="0" fontId="77" fillId="0" borderId="5" xfId="8" applyFont="1" applyBorder="1" applyAlignment="1">
      <alignment horizontal="center"/>
    </xf>
    <xf numFmtId="0" fontId="77" fillId="0" borderId="20" xfId="8" applyFont="1" applyBorder="1" applyAlignment="1">
      <alignment horizontal="center"/>
    </xf>
    <xf numFmtId="0" fontId="77" fillId="0" borderId="5" xfId="8" applyFont="1" applyBorder="1" applyAlignment="1">
      <alignment horizontal="center" wrapText="1"/>
    </xf>
    <xf numFmtId="0" fontId="77" fillId="0" borderId="37" xfId="8" applyFont="1" applyBorder="1" applyAlignment="1">
      <alignment horizontal="center"/>
    </xf>
    <xf numFmtId="1" fontId="77" fillId="0" borderId="37" xfId="8" applyNumberFormat="1" applyFont="1" applyBorder="1" applyAlignment="1">
      <alignment horizontal="center"/>
    </xf>
    <xf numFmtId="0" fontId="77" fillId="0" borderId="29" xfId="8" applyFont="1" applyBorder="1" applyAlignment="1">
      <alignment horizontal="center"/>
    </xf>
    <xf numFmtId="0" fontId="79" fillId="0" borderId="0" xfId="8" applyFont="1"/>
    <xf numFmtId="0" fontId="80" fillId="76" borderId="84" xfId="8" applyFont="1" applyFill="1" applyBorder="1" applyAlignment="1">
      <alignment horizontal="center" vertical="center"/>
    </xf>
    <xf numFmtId="0" fontId="80" fillId="76" borderId="26" xfId="8" quotePrefix="1" applyFont="1" applyFill="1" applyBorder="1" applyAlignment="1">
      <alignment horizontal="center"/>
    </xf>
    <xf numFmtId="0" fontId="80" fillId="76" borderId="27" xfId="8" quotePrefix="1" applyFont="1" applyFill="1" applyBorder="1" applyAlignment="1">
      <alignment horizontal="center"/>
    </xf>
    <xf numFmtId="0" fontId="80" fillId="76" borderId="28" xfId="8" quotePrefix="1" applyFont="1" applyFill="1" applyBorder="1" applyAlignment="1">
      <alignment horizontal="center"/>
    </xf>
    <xf numFmtId="0" fontId="80" fillId="0" borderId="0" xfId="8" applyFont="1"/>
    <xf numFmtId="0" fontId="80" fillId="76" borderId="52" xfId="8" applyFont="1" applyFill="1" applyBorder="1" applyAlignment="1">
      <alignment horizontal="center" vertical="center"/>
    </xf>
    <xf numFmtId="0" fontId="80" fillId="76" borderId="76" xfId="8" applyFont="1" applyFill="1" applyBorder="1" applyAlignment="1">
      <alignment horizontal="center"/>
    </xf>
    <xf numFmtId="0" fontId="80" fillId="76" borderId="9" xfId="8" applyFont="1" applyFill="1" applyBorder="1" applyAlignment="1">
      <alignment horizontal="center"/>
    </xf>
    <xf numFmtId="0" fontId="80" fillId="76" borderId="77" xfId="8" applyFont="1" applyFill="1" applyBorder="1" applyAlignment="1">
      <alignment horizontal="center"/>
    </xf>
    <xf numFmtId="0" fontId="80" fillId="76" borderId="43" xfId="8" quotePrefix="1" applyFont="1" applyFill="1" applyBorder="1" applyAlignment="1">
      <alignment horizontal="center"/>
    </xf>
    <xf numFmtId="0" fontId="80" fillId="76" borderId="2" xfId="8" quotePrefix="1" applyFont="1" applyFill="1" applyBorder="1" applyAlignment="1">
      <alignment horizontal="center"/>
    </xf>
    <xf numFmtId="0" fontId="80" fillId="76" borderId="44" xfId="8" quotePrefix="1" applyFont="1" applyFill="1" applyBorder="1" applyAlignment="1">
      <alignment horizontal="center"/>
    </xf>
    <xf numFmtId="0" fontId="80" fillId="76" borderId="52" xfId="8" applyFont="1" applyFill="1" applyBorder="1" applyAlignment="1">
      <alignment horizontal="center"/>
    </xf>
    <xf numFmtId="0" fontId="80" fillId="76" borderId="53" xfId="8" applyFont="1" applyFill="1" applyBorder="1" applyAlignment="1">
      <alignment horizontal="center"/>
    </xf>
    <xf numFmtId="0" fontId="80" fillId="76" borderId="78" xfId="8" applyFont="1" applyFill="1" applyBorder="1" applyAlignment="1">
      <alignment horizontal="center"/>
    </xf>
    <xf numFmtId="0" fontId="80" fillId="76" borderId="70" xfId="8" applyFont="1" applyFill="1" applyBorder="1" applyAlignment="1">
      <alignment horizontal="center"/>
    </xf>
    <xf numFmtId="0" fontId="80" fillId="76" borderId="79" xfId="8" applyFont="1" applyFill="1" applyBorder="1" applyAlignment="1">
      <alignment horizontal="center"/>
    </xf>
    <xf numFmtId="0" fontId="80" fillId="77" borderId="52" xfId="8" applyFont="1" applyFill="1" applyBorder="1" applyAlignment="1">
      <alignment horizontal="center" vertical="center"/>
    </xf>
    <xf numFmtId="0" fontId="80" fillId="77" borderId="76" xfId="8" quotePrefix="1" applyFont="1" applyFill="1" applyBorder="1" applyAlignment="1">
      <alignment horizontal="center"/>
    </xf>
    <xf numFmtId="0" fontId="80" fillId="77" borderId="9" xfId="8" quotePrefix="1" applyFont="1" applyFill="1" applyBorder="1" applyAlignment="1">
      <alignment horizontal="center"/>
    </xf>
    <xf numFmtId="0" fontId="80" fillId="77" borderId="77" xfId="8" quotePrefix="1" applyFont="1" applyFill="1" applyBorder="1" applyAlignment="1">
      <alignment horizontal="center"/>
    </xf>
    <xf numFmtId="0" fontId="80" fillId="77" borderId="76" xfId="8" applyFont="1" applyFill="1" applyBorder="1" applyAlignment="1">
      <alignment horizontal="center"/>
    </xf>
    <xf numFmtId="0" fontId="80" fillId="77" borderId="9" xfId="8" applyFont="1" applyFill="1" applyBorder="1" applyAlignment="1">
      <alignment horizontal="center"/>
    </xf>
    <xf numFmtId="0" fontId="80" fillId="77" borderId="77" xfId="8" applyFont="1" applyFill="1" applyBorder="1" applyAlignment="1">
      <alignment horizontal="center"/>
    </xf>
    <xf numFmtId="0" fontId="80" fillId="77" borderId="52" xfId="8" applyFont="1" applyFill="1" applyBorder="1" applyAlignment="1">
      <alignment horizontal="center"/>
    </xf>
    <xf numFmtId="0" fontId="80" fillId="77" borderId="43" xfId="8" quotePrefix="1" applyFont="1" applyFill="1" applyBorder="1" applyAlignment="1">
      <alignment horizontal="center"/>
    </xf>
    <xf numFmtId="0" fontId="80" fillId="77" borderId="2" xfId="8" quotePrefix="1" applyFont="1" applyFill="1" applyBorder="1" applyAlignment="1">
      <alignment horizontal="center"/>
    </xf>
    <xf numFmtId="0" fontId="80" fillId="77" borderId="44" xfId="8" quotePrefix="1" applyFont="1" applyFill="1" applyBorder="1" applyAlignment="1">
      <alignment horizontal="center"/>
    </xf>
    <xf numFmtId="0" fontId="80" fillId="77" borderId="53" xfId="8" applyFont="1" applyFill="1" applyBorder="1" applyAlignment="1">
      <alignment horizontal="center"/>
    </xf>
    <xf numFmtId="0" fontId="80" fillId="77" borderId="78" xfId="8" applyFont="1" applyFill="1" applyBorder="1" applyAlignment="1">
      <alignment horizontal="center"/>
    </xf>
    <xf numFmtId="0" fontId="80" fillId="77" borderId="70" xfId="8" applyFont="1" applyFill="1" applyBorder="1" applyAlignment="1">
      <alignment horizontal="center"/>
    </xf>
    <xf numFmtId="0" fontId="80" fillId="77" borderId="79" xfId="8" applyFont="1" applyFill="1" applyBorder="1" applyAlignment="1">
      <alignment horizontal="center"/>
    </xf>
    <xf numFmtId="0" fontId="80" fillId="78" borderId="52" xfId="8" applyFont="1" applyFill="1" applyBorder="1" applyAlignment="1">
      <alignment horizontal="center" vertical="center"/>
    </xf>
    <xf numFmtId="0" fontId="80" fillId="78" borderId="26" xfId="8" quotePrefix="1" applyFont="1" applyFill="1" applyBorder="1" applyAlignment="1">
      <alignment horizontal="center"/>
    </xf>
    <xf numFmtId="0" fontId="80" fillId="78" borderId="27" xfId="8" quotePrefix="1" applyFont="1" applyFill="1" applyBorder="1" applyAlignment="1">
      <alignment horizontal="center"/>
    </xf>
    <xf numFmtId="0" fontId="80" fillId="78" borderId="28" xfId="8" quotePrefix="1" applyFont="1" applyFill="1" applyBorder="1" applyAlignment="1">
      <alignment horizontal="center"/>
    </xf>
    <xf numFmtId="0" fontId="80" fillId="78" borderId="76" xfId="8" applyFont="1" applyFill="1" applyBorder="1" applyAlignment="1">
      <alignment horizontal="center"/>
    </xf>
    <xf numFmtId="0" fontId="80" fillId="78" borderId="9" xfId="8" applyFont="1" applyFill="1" applyBorder="1" applyAlignment="1">
      <alignment horizontal="center"/>
    </xf>
    <xf numFmtId="0" fontId="80" fillId="78" borderId="77" xfId="8" applyFont="1" applyFill="1" applyBorder="1" applyAlignment="1">
      <alignment horizontal="center"/>
    </xf>
    <xf numFmtId="0" fontId="80" fillId="78" borderId="52" xfId="8" applyFont="1" applyFill="1" applyBorder="1" applyAlignment="1">
      <alignment horizontal="center"/>
    </xf>
    <xf numFmtId="0" fontId="80" fillId="78" borderId="43" xfId="8" quotePrefix="1" applyFont="1" applyFill="1" applyBorder="1" applyAlignment="1">
      <alignment horizontal="center"/>
    </xf>
    <xf numFmtId="0" fontId="80" fillId="78" borderId="2" xfId="8" quotePrefix="1" applyFont="1" applyFill="1" applyBorder="1" applyAlignment="1">
      <alignment horizontal="center"/>
    </xf>
    <xf numFmtId="0" fontId="80" fillId="78" borderId="44" xfId="8" quotePrefix="1" applyFont="1" applyFill="1" applyBorder="1" applyAlignment="1">
      <alignment horizontal="center"/>
    </xf>
    <xf numFmtId="0" fontId="80" fillId="78" borderId="53" xfId="8" applyFont="1" applyFill="1" applyBorder="1" applyAlignment="1">
      <alignment horizontal="center"/>
    </xf>
    <xf numFmtId="0" fontId="80" fillId="78" borderId="78" xfId="8" applyFont="1" applyFill="1" applyBorder="1" applyAlignment="1">
      <alignment horizontal="center"/>
    </xf>
    <xf numFmtId="0" fontId="80" fillId="78" borderId="70" xfId="8" applyFont="1" applyFill="1" applyBorder="1" applyAlignment="1">
      <alignment horizontal="center"/>
    </xf>
    <xf numFmtId="0" fontId="80" fillId="78" borderId="79" xfId="8" applyFont="1" applyFill="1" applyBorder="1" applyAlignment="1">
      <alignment horizontal="center"/>
    </xf>
    <xf numFmtId="0" fontId="80" fillId="5" borderId="52" xfId="8" applyFont="1" applyFill="1" applyBorder="1" applyAlignment="1">
      <alignment horizontal="center" vertical="center"/>
    </xf>
    <xf numFmtId="0" fontId="80" fillId="5" borderId="76" xfId="8" quotePrefix="1" applyFont="1" applyFill="1" applyBorder="1" applyAlignment="1">
      <alignment horizontal="center"/>
    </xf>
    <xf numFmtId="0" fontId="80" fillId="5" borderId="9" xfId="8" quotePrefix="1" applyFont="1" applyFill="1" applyBorder="1" applyAlignment="1">
      <alignment horizontal="center"/>
    </xf>
    <xf numFmtId="0" fontId="80" fillId="5" borderId="77" xfId="8" quotePrefix="1" applyFont="1" applyFill="1" applyBorder="1" applyAlignment="1">
      <alignment horizontal="center"/>
    </xf>
    <xf numFmtId="0" fontId="80" fillId="5" borderId="76" xfId="8" applyFont="1" applyFill="1" applyBorder="1" applyAlignment="1">
      <alignment horizontal="center"/>
    </xf>
    <xf numFmtId="0" fontId="80" fillId="5" borderId="9" xfId="8" applyFont="1" applyFill="1" applyBorder="1" applyAlignment="1">
      <alignment horizontal="center"/>
    </xf>
    <xf numFmtId="0" fontId="80" fillId="5" borderId="77" xfId="8" applyFont="1" applyFill="1" applyBorder="1" applyAlignment="1">
      <alignment horizontal="center"/>
    </xf>
    <xf numFmtId="0" fontId="80" fillId="5" borderId="52" xfId="8" applyFont="1" applyFill="1" applyBorder="1" applyAlignment="1">
      <alignment horizontal="center"/>
    </xf>
    <xf numFmtId="0" fontId="80" fillId="5" borderId="43" xfId="8" quotePrefix="1" applyFont="1" applyFill="1" applyBorder="1" applyAlignment="1">
      <alignment horizontal="center"/>
    </xf>
    <xf numFmtId="0" fontId="80" fillId="5" borderId="2" xfId="8" quotePrefix="1" applyFont="1" applyFill="1" applyBorder="1" applyAlignment="1">
      <alignment horizontal="center"/>
    </xf>
    <xf numFmtId="0" fontId="80" fillId="5" borderId="44" xfId="8" quotePrefix="1" applyFont="1" applyFill="1" applyBorder="1" applyAlignment="1">
      <alignment horizontal="center"/>
    </xf>
    <xf numFmtId="0" fontId="80" fillId="5" borderId="53" xfId="8" applyFont="1" applyFill="1" applyBorder="1" applyAlignment="1">
      <alignment horizontal="center"/>
    </xf>
    <xf numFmtId="0" fontId="80" fillId="5" borderId="78" xfId="8" applyFont="1" applyFill="1" applyBorder="1" applyAlignment="1">
      <alignment horizontal="center"/>
    </xf>
    <xf numFmtId="0" fontId="80" fillId="5" borderId="70" xfId="8" applyFont="1" applyFill="1" applyBorder="1" applyAlignment="1">
      <alignment horizontal="center"/>
    </xf>
    <xf numFmtId="0" fontId="80" fillId="5" borderId="79" xfId="8" applyFont="1" applyFill="1" applyBorder="1" applyAlignment="1">
      <alignment horizontal="center"/>
    </xf>
    <xf numFmtId="0" fontId="78" fillId="0" borderId="0" xfId="8" applyFont="1" applyAlignment="1">
      <alignment horizontal="center"/>
    </xf>
    <xf numFmtId="0" fontId="81" fillId="0" borderId="0" xfId="8" applyFont="1"/>
    <xf numFmtId="0" fontId="78" fillId="0" borderId="0" xfId="8" applyFont="1"/>
    <xf numFmtId="0" fontId="82" fillId="0" borderId="0" xfId="8" applyFont="1"/>
    <xf numFmtId="0" fontId="83" fillId="0" borderId="0" xfId="8" applyFont="1"/>
    <xf numFmtId="0" fontId="85" fillId="0" borderId="0" xfId="8" applyFont="1"/>
    <xf numFmtId="0" fontId="84" fillId="0" borderId="0" xfId="8" applyFont="1"/>
    <xf numFmtId="0" fontId="31" fillId="0" borderId="0" xfId="0" applyFont="1" applyAlignment="1">
      <alignment horizontal="center"/>
    </xf>
    <xf numFmtId="0" fontId="88" fillId="0" borderId="0" xfId="9" applyFont="1"/>
    <xf numFmtId="0" fontId="87" fillId="8" borderId="4" xfId="9" applyFont="1" applyFill="1" applyBorder="1" applyAlignment="1">
      <alignment horizontal="center" vertical="center" wrapText="1"/>
    </xf>
    <xf numFmtId="0" fontId="88" fillId="0" borderId="108" xfId="9" applyFont="1" applyFill="1" applyBorder="1" applyAlignment="1">
      <alignment horizontal="left" vertical="top" wrapText="1"/>
    </xf>
    <xf numFmtId="0" fontId="88" fillId="0" borderId="109" xfId="9" applyFont="1" applyFill="1" applyBorder="1" applyAlignment="1">
      <alignment horizontal="left" vertical="top" wrapText="1"/>
    </xf>
    <xf numFmtId="0" fontId="88" fillId="0" borderId="109" xfId="9" applyFont="1" applyFill="1" applyBorder="1" applyAlignment="1">
      <alignment horizontal="left" wrapText="1"/>
    </xf>
    <xf numFmtId="0" fontId="88" fillId="0" borderId="108" xfId="9" applyFont="1" applyFill="1" applyBorder="1" applyAlignment="1">
      <alignment horizontal="left" vertical="center" wrapText="1"/>
    </xf>
    <xf numFmtId="0" fontId="88" fillId="2" borderId="108" xfId="9" applyFont="1" applyFill="1" applyBorder="1" applyAlignment="1">
      <alignment horizontal="left" vertical="top" wrapText="1"/>
    </xf>
    <xf numFmtId="0" fontId="88" fillId="0" borderId="110" xfId="9" applyFont="1" applyFill="1" applyBorder="1" applyAlignment="1">
      <alignment horizontal="left" vertical="top" wrapText="1"/>
    </xf>
    <xf numFmtId="0" fontId="88" fillId="0" borderId="110" xfId="9" applyFont="1" applyFill="1" applyBorder="1" applyAlignment="1">
      <alignment vertical="center" wrapText="1"/>
    </xf>
    <xf numFmtId="0" fontId="88" fillId="0" borderId="14" xfId="9" applyFont="1" applyFill="1" applyBorder="1" applyAlignment="1">
      <alignment horizontal="left" vertical="top" wrapText="1"/>
    </xf>
    <xf numFmtId="0" fontId="88" fillId="0" borderId="109" xfId="9" applyFont="1" applyFill="1" applyBorder="1" applyAlignment="1">
      <alignment vertical="center" wrapText="1"/>
    </xf>
    <xf numFmtId="0" fontId="88" fillId="0" borderId="108" xfId="9" applyFont="1" applyFill="1" applyBorder="1" applyAlignment="1">
      <alignment horizontal="left" vertical="top"/>
    </xf>
    <xf numFmtId="0" fontId="88" fillId="0" borderId="0" xfId="9" applyFont="1" applyAlignment="1">
      <alignment vertical="top" wrapText="1"/>
    </xf>
    <xf numFmtId="0" fontId="88" fillId="0" borderId="109" xfId="9" applyFont="1" applyFill="1" applyBorder="1" applyAlignment="1">
      <alignment vertical="top"/>
    </xf>
    <xf numFmtId="0" fontId="88" fillId="0" borderId="109" xfId="9" applyFont="1" applyFill="1" applyBorder="1" applyAlignment="1">
      <alignment horizontal="left" vertical="top"/>
    </xf>
    <xf numFmtId="0" fontId="88" fillId="0" borderId="110" xfId="9" applyFont="1" applyFill="1" applyBorder="1" applyAlignment="1">
      <alignment horizontal="left" vertical="center" wrapText="1"/>
    </xf>
    <xf numFmtId="0" fontId="88" fillId="0" borderId="110" xfId="9" applyFont="1" applyFill="1" applyBorder="1" applyAlignment="1">
      <alignment horizontal="left" wrapText="1"/>
    </xf>
    <xf numFmtId="0" fontId="88" fillId="0" borderId="4" xfId="9" applyFont="1" applyFill="1" applyBorder="1" applyAlignment="1">
      <alignment vertical="top" wrapText="1"/>
    </xf>
    <xf numFmtId="0" fontId="88" fillId="0" borderId="3" xfId="9" applyFont="1" applyFill="1" applyBorder="1" applyAlignment="1">
      <alignment vertical="top" wrapText="1"/>
    </xf>
    <xf numFmtId="0" fontId="88" fillId="0" borderId="4" xfId="9" applyFont="1" applyFill="1" applyBorder="1" applyAlignment="1">
      <alignment horizontal="left" vertical="top" wrapText="1"/>
    </xf>
    <xf numFmtId="0" fontId="88" fillId="0" borderId="9" xfId="9" applyFont="1" applyFill="1" applyBorder="1" applyAlignment="1">
      <alignment vertical="top" wrapText="1"/>
    </xf>
    <xf numFmtId="0" fontId="88" fillId="0" borderId="18" xfId="9" applyFont="1" applyFill="1" applyBorder="1" applyAlignment="1">
      <alignment horizontal="left" vertical="top" wrapText="1"/>
    </xf>
    <xf numFmtId="0" fontId="88" fillId="0" borderId="0" xfId="9" applyFont="1" applyFill="1" applyBorder="1" applyAlignment="1">
      <alignment vertical="top" wrapText="1"/>
    </xf>
    <xf numFmtId="0" fontId="88" fillId="0" borderId="110" xfId="9" applyFont="1" applyBorder="1" applyAlignment="1">
      <alignment vertical="top" wrapText="1"/>
    </xf>
    <xf numFmtId="0" fontId="88" fillId="0" borderId="10" xfId="9" applyFont="1" applyFill="1" applyBorder="1" applyAlignment="1">
      <alignment vertical="top" wrapText="1"/>
    </xf>
    <xf numFmtId="0" fontId="88" fillId="0" borderId="109" xfId="9" applyFont="1" applyBorder="1" applyAlignment="1">
      <alignment vertical="top" wrapText="1"/>
    </xf>
    <xf numFmtId="0" fontId="88" fillId="0" borderId="108" xfId="9" applyFont="1" applyFill="1" applyBorder="1" applyAlignment="1">
      <alignment vertical="center" wrapText="1"/>
    </xf>
    <xf numFmtId="0" fontId="89" fillId="0" borderId="0" xfId="9" applyFont="1" applyAlignment="1">
      <alignment vertical="top" wrapText="1"/>
    </xf>
    <xf numFmtId="0" fontId="88" fillId="0" borderId="2" xfId="9" applyFont="1" applyFill="1" applyBorder="1" applyAlignment="1">
      <alignment horizontal="left" vertical="top" wrapText="1"/>
    </xf>
    <xf numFmtId="0" fontId="88" fillId="0" borderId="4" xfId="9" applyFont="1" applyFill="1" applyBorder="1" applyAlignment="1">
      <alignment vertical="top"/>
    </xf>
    <xf numFmtId="0" fontId="88" fillId="0" borderId="4" xfId="9" applyFont="1" applyFill="1" applyBorder="1" applyAlignment="1">
      <alignment horizontal="left" vertical="top"/>
    </xf>
    <xf numFmtId="0" fontId="88" fillId="0" borderId="108" xfId="9" applyFont="1" applyFill="1" applyBorder="1" applyAlignment="1">
      <alignment horizontal="left" wrapText="1"/>
    </xf>
    <xf numFmtId="0" fontId="88" fillId="0" borderId="110" xfId="9" applyFont="1" applyFill="1" applyBorder="1" applyAlignment="1">
      <alignment vertical="top"/>
    </xf>
    <xf numFmtId="0" fontId="88" fillId="0" borderId="110" xfId="9" applyFont="1" applyFill="1" applyBorder="1" applyAlignment="1">
      <alignment horizontal="left" vertical="top"/>
    </xf>
    <xf numFmtId="0" fontId="90" fillId="0" borderId="0" xfId="9" applyFont="1" applyAlignment="1">
      <alignment vertical="top" wrapText="1"/>
    </xf>
    <xf numFmtId="0" fontId="88" fillId="0" borderId="109" xfId="9" applyFont="1" applyFill="1" applyBorder="1" applyAlignment="1">
      <alignment horizontal="left" vertical="center" wrapText="1"/>
    </xf>
    <xf numFmtId="0" fontId="88" fillId="0" borderId="108" xfId="9" applyFont="1" applyFill="1" applyBorder="1" applyAlignment="1">
      <alignment vertical="top"/>
    </xf>
    <xf numFmtId="0" fontId="88" fillId="0" borderId="110" xfId="9" applyFont="1" applyFill="1" applyBorder="1" applyAlignment="1">
      <alignment vertical="top" wrapText="1"/>
    </xf>
    <xf numFmtId="0" fontId="88" fillId="2" borderId="110" xfId="9" applyFont="1" applyFill="1" applyBorder="1" applyAlignment="1">
      <alignment horizontal="left" wrapText="1"/>
    </xf>
    <xf numFmtId="0" fontId="88" fillId="0" borderId="14" xfId="9" applyFont="1" applyFill="1" applyBorder="1" applyAlignment="1">
      <alignment vertical="top"/>
    </xf>
    <xf numFmtId="0" fontId="88" fillId="0" borderId="2" xfId="9" applyFont="1" applyFill="1" applyBorder="1" applyAlignment="1">
      <alignment horizontal="center" vertical="center" wrapText="1"/>
    </xf>
    <xf numFmtId="0" fontId="88" fillId="0" borderId="4" xfId="9" applyFont="1" applyFill="1" applyBorder="1" applyAlignment="1">
      <alignment horizontal="left" vertical="center"/>
    </xf>
    <xf numFmtId="0" fontId="88" fillId="0" borderId="108" xfId="9" applyFont="1" applyBorder="1" applyAlignment="1">
      <alignment horizontal="left" vertical="top" wrapText="1"/>
    </xf>
    <xf numFmtId="0" fontId="88" fillId="0" borderId="109" xfId="9" applyFont="1" applyBorder="1" applyAlignment="1">
      <alignment horizontal="left" vertical="top" wrapText="1"/>
    </xf>
    <xf numFmtId="0" fontId="88" fillId="0" borderId="4" xfId="9" applyFont="1" applyBorder="1" applyAlignment="1">
      <alignment horizontal="left" vertical="top" wrapText="1"/>
    </xf>
    <xf numFmtId="0" fontId="88" fillId="0" borderId="108" xfId="9" applyFont="1" applyFill="1" applyBorder="1" applyAlignment="1">
      <alignment horizontal="left" vertical="center"/>
    </xf>
    <xf numFmtId="0" fontId="88" fillId="0" borderId="109" xfId="9" applyFont="1" applyFill="1" applyBorder="1" applyAlignment="1">
      <alignment horizontal="left" vertical="center"/>
    </xf>
    <xf numFmtId="0" fontId="88" fillId="0" borderId="110" xfId="9" applyFont="1" applyBorder="1" applyAlignment="1">
      <alignment horizontal="left" vertical="top" wrapText="1"/>
    </xf>
    <xf numFmtId="0" fontId="88" fillId="0" borderId="18" xfId="9" applyFont="1" applyFill="1" applyBorder="1" applyAlignment="1">
      <alignment horizontal="left" vertical="top"/>
    </xf>
    <xf numFmtId="0" fontId="88" fillId="0" borderId="110" xfId="9" applyFont="1" applyFill="1" applyBorder="1" applyAlignment="1">
      <alignment horizontal="left" vertical="center"/>
    </xf>
    <xf numFmtId="0" fontId="88" fillId="0" borderId="3" xfId="9" applyFont="1" applyFill="1" applyBorder="1" applyAlignment="1">
      <alignment horizontal="left" vertical="center"/>
    </xf>
    <xf numFmtId="0" fontId="88" fillId="0" borderId="3" xfId="9" applyFont="1" applyFill="1" applyBorder="1" applyAlignment="1">
      <alignment horizontal="left" vertical="top"/>
    </xf>
    <xf numFmtId="0" fontId="88" fillId="0" borderId="4" xfId="9" applyFont="1" applyFill="1" applyBorder="1" applyAlignment="1">
      <alignment horizontal="left" wrapText="1"/>
    </xf>
    <xf numFmtId="0" fontId="88" fillId="0" borderId="4" xfId="9" applyFont="1" applyFill="1" applyBorder="1" applyAlignment="1">
      <alignment horizontal="center" vertical="top" wrapText="1"/>
    </xf>
    <xf numFmtId="0" fontId="93" fillId="0" borderId="0" xfId="9" applyFont="1" applyFill="1" applyAlignment="1">
      <alignment vertical="center" wrapText="1"/>
    </xf>
    <xf numFmtId="0" fontId="88" fillId="0" borderId="0" xfId="9" applyFont="1" applyFill="1"/>
    <xf numFmtId="0" fontId="88" fillId="0" borderId="0" xfId="9" applyFont="1" applyFill="1" applyAlignment="1">
      <alignment vertical="top"/>
    </xf>
    <xf numFmtId="0" fontId="88" fillId="0" borderId="0" xfId="9" applyFont="1" applyFill="1" applyAlignment="1">
      <alignment horizontal="right" vertical="top"/>
    </xf>
    <xf numFmtId="0" fontId="8" fillId="0" borderId="0" xfId="5" applyFont="1" applyBorder="1" applyAlignment="1">
      <alignment vertical="top"/>
    </xf>
    <xf numFmtId="0" fontId="8" fillId="0" borderId="9" xfId="5" applyFont="1" applyBorder="1" applyAlignment="1">
      <alignment horizontal="center" vertical="top"/>
    </xf>
    <xf numFmtId="0" fontId="8" fillId="0" borderId="9" xfId="5" applyFont="1" applyBorder="1" applyAlignment="1">
      <alignment horizontal="left" vertical="top"/>
    </xf>
    <xf numFmtId="0" fontId="19" fillId="0" borderId="9" xfId="5" applyFont="1" applyBorder="1" applyAlignment="1">
      <alignment horizontal="left" vertical="top" wrapText="1"/>
    </xf>
    <xf numFmtId="0" fontId="8" fillId="0" borderId="7" xfId="5" applyFont="1" applyBorder="1" applyAlignment="1">
      <alignment horizontal="center" vertical="top"/>
    </xf>
    <xf numFmtId="0" fontId="8" fillId="0" borderId="8" xfId="5" applyFont="1" applyBorder="1" applyAlignment="1">
      <alignment horizontal="center" vertical="top"/>
    </xf>
    <xf numFmtId="0" fontId="8" fillId="0" borderId="9" xfId="5" applyFont="1" applyFill="1" applyBorder="1" applyAlignment="1">
      <alignment vertical="top"/>
    </xf>
    <xf numFmtId="0" fontId="8" fillId="0" borderId="9" xfId="5" applyFont="1" applyBorder="1" applyAlignment="1">
      <alignment vertical="top"/>
    </xf>
    <xf numFmtId="0" fontId="13" fillId="0" borderId="9" xfId="5" applyFont="1" applyBorder="1" applyAlignment="1">
      <alignment horizontal="left" vertical="top"/>
    </xf>
    <xf numFmtId="0" fontId="19" fillId="0" borderId="0" xfId="5" applyFont="1" applyBorder="1" applyAlignment="1">
      <alignment vertical="top" wrapText="1"/>
    </xf>
    <xf numFmtId="0" fontId="16" fillId="0" borderId="0" xfId="5" applyFont="1" applyBorder="1" applyAlignment="1">
      <alignment vertical="top" wrapText="1"/>
    </xf>
    <xf numFmtId="0" fontId="65" fillId="0" borderId="0" xfId="5" applyFont="1" applyBorder="1" applyAlignment="1">
      <alignment vertical="top" wrapText="1"/>
    </xf>
    <xf numFmtId="0" fontId="94" fillId="20" borderId="111" xfId="0" applyFont="1" applyFill="1" applyBorder="1" applyAlignment="1">
      <alignment horizontal="center" vertical="center"/>
    </xf>
    <xf numFmtId="0" fontId="94" fillId="20" borderId="57" xfId="0" applyFont="1" applyFill="1" applyBorder="1" applyAlignment="1">
      <alignment horizontal="center" vertical="center" wrapText="1"/>
    </xf>
    <xf numFmtId="0" fontId="94" fillId="20" borderId="117" xfId="0" applyFont="1" applyFill="1" applyBorder="1" applyAlignment="1">
      <alignment horizontal="center" vertical="center"/>
    </xf>
    <xf numFmtId="0" fontId="94" fillId="7" borderId="58" xfId="0" applyFont="1" applyFill="1" applyBorder="1" applyAlignment="1">
      <alignment horizontal="center" vertical="center" wrapText="1"/>
    </xf>
    <xf numFmtId="0" fontId="94" fillId="20" borderId="58" xfId="0" applyFont="1" applyFill="1" applyBorder="1" applyAlignment="1">
      <alignment horizontal="center" vertical="center" wrapText="1"/>
    </xf>
    <xf numFmtId="0" fontId="94" fillId="23" borderId="59" xfId="0" applyFont="1" applyFill="1" applyBorder="1" applyAlignment="1">
      <alignment horizontal="center" vertical="center" wrapText="1"/>
    </xf>
    <xf numFmtId="0" fontId="94" fillId="23" borderId="57" xfId="0" applyFont="1" applyFill="1" applyBorder="1" applyAlignment="1">
      <alignment horizontal="center" vertical="center" wrapText="1"/>
    </xf>
    <xf numFmtId="0" fontId="94" fillId="0" borderId="59" xfId="0" applyFont="1" applyBorder="1" applyAlignment="1">
      <alignment horizontal="center" vertical="center" wrapText="1"/>
    </xf>
    <xf numFmtId="0" fontId="94" fillId="20" borderId="113" xfId="0" applyFont="1" applyFill="1" applyBorder="1" applyAlignment="1">
      <alignment horizontal="center" vertical="center" wrapText="1"/>
    </xf>
    <xf numFmtId="0" fontId="94" fillId="20" borderId="115" xfId="0" applyFont="1" applyFill="1" applyBorder="1" applyAlignment="1">
      <alignment horizontal="center" vertical="center" wrapText="1"/>
    </xf>
    <xf numFmtId="0" fontId="94" fillId="25" borderId="115" xfId="0" applyFont="1" applyFill="1" applyBorder="1" applyAlignment="1">
      <alignment horizontal="center" vertical="center" wrapText="1"/>
    </xf>
    <xf numFmtId="0" fontId="94" fillId="25" borderId="60" xfId="0" applyFont="1" applyFill="1" applyBorder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94" fillId="23" borderId="42" xfId="0" applyFont="1" applyFill="1" applyBorder="1" applyAlignment="1">
      <alignment horizontal="center" vertical="center" wrapText="1"/>
    </xf>
    <xf numFmtId="0" fontId="94" fillId="23" borderId="51" xfId="0" applyFont="1" applyFill="1" applyBorder="1" applyAlignment="1">
      <alignment horizontal="center" vertical="center" wrapText="1"/>
    </xf>
    <xf numFmtId="0" fontId="94" fillId="23" borderId="53" xfId="0" applyFont="1" applyFill="1" applyBorder="1" applyAlignment="1">
      <alignment horizontal="center" vertical="center" wrapText="1"/>
    </xf>
    <xf numFmtId="0" fontId="94" fillId="23" borderId="54" xfId="0" applyFont="1" applyFill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95" fillId="20" borderId="56" xfId="0" applyFont="1" applyFill="1" applyBorder="1" applyAlignment="1">
      <alignment horizontal="center" vertical="center" wrapText="1"/>
    </xf>
    <xf numFmtId="0" fontId="95" fillId="20" borderId="0" xfId="0" applyFont="1" applyFill="1" applyAlignment="1">
      <alignment horizontal="center" vertical="center" wrapText="1"/>
    </xf>
    <xf numFmtId="0" fontId="95" fillId="7" borderId="0" xfId="0" applyFont="1" applyFill="1" applyAlignment="1">
      <alignment horizontal="center" vertical="center" wrapText="1"/>
    </xf>
    <xf numFmtId="0" fontId="95" fillId="25" borderId="0" xfId="0" applyFont="1" applyFill="1" applyAlignment="1">
      <alignment horizontal="center" vertical="center" wrapText="1"/>
    </xf>
    <xf numFmtId="0" fontId="95" fillId="6" borderId="0" xfId="0" applyFont="1" applyFill="1" applyAlignment="1">
      <alignment horizontal="center" vertical="center" wrapText="1"/>
    </xf>
    <xf numFmtId="0" fontId="94" fillId="23" borderId="58" xfId="0" applyFont="1" applyFill="1" applyBorder="1" applyAlignment="1">
      <alignment horizontal="center" vertical="center" wrapText="1"/>
    </xf>
    <xf numFmtId="0" fontId="94" fillId="0" borderId="58" xfId="0" applyFont="1" applyBorder="1" applyAlignment="1">
      <alignment horizontal="center" vertical="center" wrapText="1"/>
    </xf>
    <xf numFmtId="0" fontId="94" fillId="6" borderId="114" xfId="0" applyFont="1" applyFill="1" applyBorder="1" applyAlignment="1">
      <alignment horizontal="center" vertical="center" wrapText="1"/>
    </xf>
    <xf numFmtId="0" fontId="94" fillId="6" borderId="116" xfId="0" applyFont="1" applyFill="1" applyBorder="1" applyAlignment="1">
      <alignment horizontal="center" vertical="center" wrapText="1"/>
    </xf>
    <xf numFmtId="0" fontId="94" fillId="0" borderId="116" xfId="0" applyFont="1" applyBorder="1" applyAlignment="1">
      <alignment horizontal="center" vertical="center" wrapText="1"/>
    </xf>
    <xf numFmtId="0" fontId="94" fillId="0" borderId="54" xfId="0" applyFont="1" applyBorder="1" applyAlignment="1">
      <alignment horizontal="center" vertical="center" wrapText="1"/>
    </xf>
    <xf numFmtId="0" fontId="95" fillId="82" borderId="0" xfId="0" applyFont="1" applyFill="1" applyAlignment="1">
      <alignment horizontal="center" vertical="center" wrapText="1"/>
    </xf>
    <xf numFmtId="0" fontId="96" fillId="84" borderId="55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95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95" fillId="0" borderId="0" xfId="0" applyFont="1" applyBorder="1" applyAlignment="1">
      <alignment horizontal="center" vertical="center" wrapText="1"/>
    </xf>
    <xf numFmtId="0" fontId="95" fillId="0" borderId="0" xfId="0" applyFont="1" applyBorder="1" applyAlignment="1">
      <alignment horizontal="left" vertical="center" wrapText="1"/>
    </xf>
    <xf numFmtId="0" fontId="95" fillId="0" borderId="118" xfId="0" applyFont="1" applyBorder="1" applyAlignment="1">
      <alignment horizontal="center" vertical="center" wrapText="1"/>
    </xf>
    <xf numFmtId="0" fontId="95" fillId="0" borderId="118" xfId="0" applyFont="1" applyBorder="1" applyAlignment="1">
      <alignment horizontal="left" vertical="center" wrapText="1"/>
    </xf>
    <xf numFmtId="0" fontId="24" fillId="0" borderId="0" xfId="0" applyFont="1"/>
    <xf numFmtId="0" fontId="70" fillId="21" borderId="71" xfId="0" applyFont="1" applyFill="1" applyBorder="1" applyAlignment="1">
      <alignment horizontal="center" vertical="center"/>
    </xf>
    <xf numFmtId="0" fontId="99" fillId="84" borderId="21" xfId="0" applyFont="1" applyFill="1" applyBorder="1" applyAlignment="1">
      <alignment horizontal="center" vertical="center"/>
    </xf>
    <xf numFmtId="0" fontId="99" fillId="84" borderId="8" xfId="0" applyFont="1" applyFill="1" applyBorder="1" applyAlignment="1">
      <alignment horizontal="center" vertical="center"/>
    </xf>
    <xf numFmtId="0" fontId="100" fillId="84" borderId="81" xfId="0" applyFont="1" applyFill="1" applyBorder="1" applyAlignment="1">
      <alignment horizontal="center" vertical="center"/>
    </xf>
    <xf numFmtId="0" fontId="99" fillId="84" borderId="11" xfId="0" applyFont="1" applyFill="1" applyBorder="1" applyAlignment="1">
      <alignment horizontal="center" vertical="center"/>
    </xf>
    <xf numFmtId="0" fontId="99" fillId="84" borderId="66" xfId="0" applyFont="1" applyFill="1" applyBorder="1" applyAlignment="1">
      <alignment horizontal="center" vertical="center"/>
    </xf>
    <xf numFmtId="0" fontId="99" fillId="84" borderId="68" xfId="0" applyFont="1" applyFill="1" applyBorder="1" applyAlignment="1">
      <alignment horizontal="center" vertical="center"/>
    </xf>
    <xf numFmtId="0" fontId="100" fillId="84" borderId="71" xfId="0" applyFont="1" applyFill="1" applyBorder="1" applyAlignment="1">
      <alignment horizontal="center" vertical="center"/>
    </xf>
    <xf numFmtId="0" fontId="100" fillId="84" borderId="72" xfId="0" applyFont="1" applyFill="1" applyBorder="1" applyAlignment="1">
      <alignment horizontal="center" vertical="center"/>
    </xf>
    <xf numFmtId="0" fontId="100" fillId="84" borderId="70" xfId="0" applyFont="1" applyFill="1" applyBorder="1" applyAlignment="1">
      <alignment horizontal="center" vertical="center"/>
    </xf>
    <xf numFmtId="0" fontId="13" fillId="0" borderId="0" xfId="7" applyFont="1" applyAlignment="1">
      <alignment vertical="top"/>
    </xf>
    <xf numFmtId="0" fontId="12" fillId="0" borderId="0" xfId="7" applyFont="1" applyAlignment="1">
      <alignment horizontal="center" vertical="top" wrapText="1"/>
    </xf>
    <xf numFmtId="0" fontId="12" fillId="0" borderId="0" xfId="7" applyFont="1" applyAlignment="1">
      <alignment horizontal="left" vertical="top" wrapText="1"/>
    </xf>
    <xf numFmtId="0" fontId="103" fillId="0" borderId="0" xfId="7" applyFont="1" applyAlignment="1">
      <alignment vertical="top"/>
    </xf>
    <xf numFmtId="0" fontId="102" fillId="0" borderId="0" xfId="7" applyFont="1" applyBorder="1" applyAlignment="1">
      <alignment horizontal="left" vertical="top"/>
    </xf>
    <xf numFmtId="0" fontId="13" fillId="0" borderId="0" xfId="7" applyFont="1" applyBorder="1" applyAlignment="1">
      <alignment vertical="top"/>
    </xf>
    <xf numFmtId="0" fontId="65" fillId="2" borderId="0" xfId="7" applyFont="1" applyFill="1" applyAlignment="1">
      <alignment horizontal="center" vertical="top"/>
    </xf>
    <xf numFmtId="0" fontId="31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 wrapText="1"/>
    </xf>
    <xf numFmtId="0" fontId="104" fillId="0" borderId="0" xfId="7" applyFont="1" applyAlignment="1">
      <alignment horizontal="right" vertical="top"/>
    </xf>
    <xf numFmtId="0" fontId="104" fillId="0" borderId="0" xfId="7" applyFont="1" applyAlignment="1">
      <alignment horizontal="left" vertical="top"/>
    </xf>
    <xf numFmtId="0" fontId="105" fillId="0" borderId="0" xfId="7" applyFont="1" applyBorder="1" applyAlignment="1">
      <alignment horizontal="right" vertical="top"/>
    </xf>
    <xf numFmtId="0" fontId="106" fillId="0" borderId="0" xfId="7" applyFont="1" applyAlignment="1">
      <alignment vertical="top"/>
    </xf>
    <xf numFmtId="0" fontId="107" fillId="0" borderId="0" xfId="7" applyFont="1" applyAlignment="1">
      <alignment horizontal="center" vertical="top"/>
    </xf>
    <xf numFmtId="0" fontId="109" fillId="0" borderId="0" xfId="7" applyFont="1" applyAlignment="1">
      <alignment vertical="top"/>
    </xf>
    <xf numFmtId="0" fontId="108" fillId="0" borderId="0" xfId="7" applyFont="1" applyAlignment="1">
      <alignment horizontal="left" vertical="top"/>
    </xf>
    <xf numFmtId="0" fontId="110" fillId="86" borderId="0" xfId="7" applyFont="1" applyFill="1" applyAlignment="1">
      <alignment vertical="top"/>
    </xf>
    <xf numFmtId="0" fontId="25" fillId="0" borderId="0" xfId="4" applyFont="1" applyFill="1" applyAlignment="1">
      <alignment vertical="center"/>
    </xf>
    <xf numFmtId="0" fontId="25" fillId="0" borderId="0" xfId="4" applyFont="1" applyAlignment="1">
      <alignment vertical="center"/>
    </xf>
    <xf numFmtId="0" fontId="25" fillId="0" borderId="0" xfId="4" applyFont="1" applyAlignment="1">
      <alignment horizontal="left"/>
    </xf>
    <xf numFmtId="0" fontId="25" fillId="0" borderId="4" xfId="4" applyFont="1" applyBorder="1" applyAlignment="1">
      <alignment horizontal="left"/>
    </xf>
    <xf numFmtId="0" fontId="25" fillId="0" borderId="4" xfId="4" applyFont="1" applyFill="1" applyBorder="1" applyAlignment="1">
      <alignment horizontal="left"/>
    </xf>
    <xf numFmtId="0" fontId="27" fillId="25" borderId="4" xfId="4" applyFont="1" applyFill="1" applyBorder="1" applyAlignment="1">
      <alignment horizontal="center"/>
    </xf>
    <xf numFmtId="0" fontId="27" fillId="6" borderId="4" xfId="4" applyFont="1" applyFill="1" applyBorder="1" applyAlignment="1">
      <alignment horizontal="center"/>
    </xf>
    <xf numFmtId="0" fontId="27" fillId="6" borderId="4" xfId="4" applyFont="1" applyFill="1" applyBorder="1" applyAlignment="1">
      <alignment horizontal="center" vertical="center"/>
    </xf>
    <xf numFmtId="0" fontId="25" fillId="0" borderId="8" xfId="4" applyFont="1" applyBorder="1" applyAlignment="1">
      <alignment horizontal="left"/>
    </xf>
    <xf numFmtId="0" fontId="25" fillId="0" borderId="8" xfId="4" applyFont="1" applyBorder="1" applyAlignment="1">
      <alignment vertical="center"/>
    </xf>
    <xf numFmtId="0" fontId="25" fillId="0" borderId="10" xfId="4" applyFont="1" applyBorder="1" applyAlignment="1">
      <alignment horizontal="left"/>
    </xf>
    <xf numFmtId="0" fontId="25" fillId="0" borderId="8" xfId="4" applyFont="1" applyBorder="1" applyAlignment="1">
      <alignment horizontal="center"/>
    </xf>
    <xf numFmtId="0" fontId="25" fillId="0" borderId="8" xfId="4" applyFont="1" applyBorder="1"/>
    <xf numFmtId="0" fontId="25" fillId="0" borderId="10" xfId="4" applyFont="1" applyBorder="1"/>
    <xf numFmtId="0" fontId="25" fillId="0" borderId="8" xfId="4" applyFont="1" applyFill="1" applyBorder="1" applyAlignment="1">
      <alignment vertical="center"/>
    </xf>
    <xf numFmtId="0" fontId="25" fillId="0" borderId="8" xfId="4" applyFont="1" applyFill="1" applyBorder="1"/>
    <xf numFmtId="0" fontId="25" fillId="0" borderId="10" xfId="4" applyFont="1" applyBorder="1" applyAlignment="1">
      <alignment vertical="center"/>
    </xf>
    <xf numFmtId="0" fontId="25" fillId="0" borderId="128" xfId="4" applyFont="1" applyFill="1" applyBorder="1" applyAlignment="1">
      <alignment horizontal="center" vertical="center" wrapText="1"/>
    </xf>
    <xf numFmtId="0" fontId="25" fillId="0" borderId="129" xfId="4" applyFont="1" applyFill="1" applyBorder="1" applyAlignment="1">
      <alignment horizontal="center" vertical="center"/>
    </xf>
    <xf numFmtId="0" fontId="25" fillId="0" borderId="129" xfId="4" applyFont="1" applyFill="1" applyBorder="1" applyAlignment="1">
      <alignment vertical="center"/>
    </xf>
    <xf numFmtId="0" fontId="25" fillId="0" borderId="129" xfId="4" applyFont="1" applyBorder="1" applyAlignment="1">
      <alignment horizontal="center"/>
    </xf>
    <xf numFmtId="0" fontId="25" fillId="0" borderId="129" xfId="4" applyFont="1" applyBorder="1" applyAlignment="1">
      <alignment horizontal="left"/>
    </xf>
    <xf numFmtId="0" fontId="25" fillId="0" borderId="130" xfId="4" applyFont="1" applyFill="1" applyBorder="1" applyAlignment="1">
      <alignment horizontal="center" vertical="center"/>
    </xf>
    <xf numFmtId="0" fontId="25" fillId="0" borderId="131" xfId="4" applyFont="1" applyFill="1" applyBorder="1" applyAlignment="1">
      <alignment horizontal="center" vertical="center"/>
    </xf>
    <xf numFmtId="0" fontId="25" fillId="0" borderId="131" xfId="4" applyFont="1" applyFill="1" applyBorder="1" applyAlignment="1">
      <alignment vertical="center"/>
    </xf>
    <xf numFmtId="0" fontId="25" fillId="0" borderId="131" xfId="4" applyFont="1" applyBorder="1" applyAlignment="1">
      <alignment horizontal="center"/>
    </xf>
    <xf numFmtId="0" fontId="25" fillId="0" borderId="132" xfId="4" applyFont="1" applyFill="1" applyBorder="1" applyAlignment="1">
      <alignment horizontal="center" vertical="center"/>
    </xf>
    <xf numFmtId="0" fontId="25" fillId="0" borderId="133" xfId="4" applyFont="1" applyFill="1" applyBorder="1" applyAlignment="1">
      <alignment horizontal="center" vertical="center"/>
    </xf>
    <xf numFmtId="0" fontId="25" fillId="0" borderId="133" xfId="4" applyFont="1" applyFill="1" applyBorder="1" applyAlignment="1">
      <alignment vertical="center"/>
    </xf>
    <xf numFmtId="0" fontId="25" fillId="0" borderId="133" xfId="4" applyFont="1" applyBorder="1" applyAlignment="1">
      <alignment horizontal="center"/>
    </xf>
    <xf numFmtId="0" fontId="25" fillId="0" borderId="133" xfId="4" applyFont="1" applyBorder="1" applyAlignment="1">
      <alignment vertical="center"/>
    </xf>
    <xf numFmtId="0" fontId="25" fillId="0" borderId="133" xfId="4" applyFont="1" applyBorder="1" applyAlignment="1">
      <alignment horizontal="center" vertical="center"/>
    </xf>
    <xf numFmtId="0" fontId="25" fillId="0" borderId="135" xfId="4" applyFont="1" applyBorder="1" applyAlignment="1">
      <alignment vertical="center"/>
    </xf>
    <xf numFmtId="0" fontId="25" fillId="0" borderId="135" xfId="4" applyFont="1" applyFill="1" applyBorder="1" applyAlignment="1">
      <alignment vertical="center"/>
    </xf>
    <xf numFmtId="0" fontId="25" fillId="0" borderId="133" xfId="4" applyFont="1" applyBorder="1" applyAlignment="1">
      <alignment horizontal="left"/>
    </xf>
    <xf numFmtId="0" fontId="25" fillId="0" borderId="133" xfId="4" applyFont="1" applyFill="1" applyBorder="1"/>
    <xf numFmtId="0" fontId="25" fillId="0" borderId="133" xfId="4" applyFont="1" applyBorder="1" applyAlignment="1">
      <alignment horizontal="left" vertical="center"/>
    </xf>
    <xf numFmtId="0" fontId="25" fillId="0" borderId="133" xfId="4" applyFont="1" applyBorder="1"/>
    <xf numFmtId="0" fontId="112" fillId="2" borderId="8" xfId="4" applyFont="1" applyFill="1" applyBorder="1" applyAlignment="1">
      <alignment horizontal="center" vertical="center"/>
    </xf>
    <xf numFmtId="0" fontId="112" fillId="2" borderId="10" xfId="4" applyFont="1" applyFill="1" applyBorder="1" applyAlignment="1">
      <alignment horizontal="center" vertical="center"/>
    </xf>
    <xf numFmtId="0" fontId="112" fillId="2" borderId="7" xfId="4" applyFont="1" applyFill="1" applyBorder="1" applyAlignment="1">
      <alignment horizontal="center" vertical="center"/>
    </xf>
    <xf numFmtId="0" fontId="112" fillId="2" borderId="0" xfId="4" applyFont="1" applyFill="1" applyBorder="1" applyAlignment="1">
      <alignment horizontal="center" vertical="center"/>
    </xf>
    <xf numFmtId="164" fontId="25" fillId="13" borderId="132" xfId="4" applyNumberFormat="1" applyFont="1" applyFill="1" applyBorder="1" applyAlignment="1">
      <alignment horizontal="center"/>
    </xf>
    <xf numFmtId="0" fontId="25" fillId="13" borderId="9" xfId="4" applyFont="1" applyFill="1" applyBorder="1"/>
    <xf numFmtId="0" fontId="25" fillId="13" borderId="132" xfId="4" applyFont="1" applyFill="1" applyBorder="1"/>
    <xf numFmtId="0" fontId="25" fillId="13" borderId="3" xfId="4" applyFont="1" applyFill="1" applyBorder="1"/>
    <xf numFmtId="164" fontId="25" fillId="71" borderId="132" xfId="4" applyNumberFormat="1" applyFont="1" applyFill="1" applyBorder="1" applyAlignment="1">
      <alignment horizontal="center"/>
    </xf>
    <xf numFmtId="0" fontId="25" fillId="71" borderId="9" xfId="4" applyFont="1" applyFill="1" applyBorder="1"/>
    <xf numFmtId="0" fontId="25" fillId="71" borderId="3" xfId="4" applyFont="1" applyFill="1" applyBorder="1"/>
    <xf numFmtId="0" fontId="24" fillId="0" borderId="20" xfId="0" applyFont="1" applyBorder="1"/>
    <xf numFmtId="0" fontId="24" fillId="0" borderId="21" xfId="0" applyFont="1" applyBorder="1"/>
    <xf numFmtId="0" fontId="24" fillId="0" borderId="11" xfId="0" applyFont="1" applyBorder="1"/>
    <xf numFmtId="0" fontId="24" fillId="0" borderId="0" xfId="0" applyFont="1" applyBorder="1"/>
    <xf numFmtId="0" fontId="98" fillId="0" borderId="121" xfId="0" applyFont="1" applyFill="1" applyBorder="1"/>
    <xf numFmtId="0" fontId="98" fillId="0" borderId="122" xfId="0" applyFont="1" applyFill="1" applyBorder="1"/>
    <xf numFmtId="0" fontId="98" fillId="0" borderId="123" xfId="0" applyFont="1" applyFill="1" applyBorder="1"/>
    <xf numFmtId="0" fontId="98" fillId="0" borderId="124" xfId="0" applyFont="1" applyFill="1" applyBorder="1"/>
    <xf numFmtId="0" fontId="98" fillId="0" borderId="0" xfId="0" applyFont="1" applyFill="1" applyBorder="1"/>
    <xf numFmtId="0" fontId="98" fillId="0" borderId="125" xfId="0" applyFont="1" applyFill="1" applyBorder="1"/>
    <xf numFmtId="0" fontId="98" fillId="0" borderId="126" xfId="0" applyFont="1" applyFill="1" applyBorder="1"/>
    <xf numFmtId="0" fontId="98" fillId="0" borderId="118" xfId="0" applyFont="1" applyFill="1" applyBorder="1"/>
    <xf numFmtId="0" fontId="98" fillId="0" borderId="127" xfId="0" applyFont="1" applyFill="1" applyBorder="1"/>
    <xf numFmtId="0" fontId="24" fillId="0" borderId="5" xfId="0" applyFont="1" applyBorder="1"/>
    <xf numFmtId="0" fontId="24" fillId="0" borderId="12" xfId="0" applyFont="1" applyBorder="1"/>
    <xf numFmtId="0" fontId="24" fillId="0" borderId="13" xfId="0" applyFont="1" applyBorder="1"/>
    <xf numFmtId="0" fontId="98" fillId="87" borderId="20" xfId="0" applyFont="1" applyFill="1" applyBorder="1"/>
    <xf numFmtId="0" fontId="98" fillId="87" borderId="137" xfId="0" applyFont="1" applyFill="1" applyBorder="1"/>
    <xf numFmtId="0" fontId="98" fillId="87" borderId="138" xfId="0" applyFont="1" applyFill="1" applyBorder="1"/>
    <xf numFmtId="0" fontId="98" fillId="87" borderId="21" xfId="0" applyFont="1" applyFill="1" applyBorder="1"/>
    <xf numFmtId="0" fontId="98" fillId="87" borderId="11" xfId="0" applyFont="1" applyFill="1" applyBorder="1"/>
    <xf numFmtId="0" fontId="98" fillId="87" borderId="7" xfId="0" applyFont="1" applyFill="1" applyBorder="1"/>
    <xf numFmtId="0" fontId="98" fillId="87" borderId="125" xfId="0" applyFont="1" applyFill="1" applyBorder="1"/>
    <xf numFmtId="0" fontId="98" fillId="87" borderId="124" xfId="0" applyFont="1" applyFill="1" applyBorder="1"/>
    <xf numFmtId="0" fontId="98" fillId="87" borderId="0" xfId="0" applyFont="1" applyFill="1" applyBorder="1"/>
    <xf numFmtId="0" fontId="98" fillId="87" borderId="8" xfId="0" applyFont="1" applyFill="1" applyBorder="1"/>
    <xf numFmtId="0" fontId="98" fillId="87" borderId="6" xfId="0" applyFont="1" applyFill="1" applyBorder="1"/>
    <xf numFmtId="0" fontId="98" fillId="87" borderId="140" xfId="0" applyFont="1" applyFill="1" applyBorder="1"/>
    <xf numFmtId="0" fontId="98" fillId="87" borderId="141" xfId="0" applyFont="1" applyFill="1" applyBorder="1"/>
    <xf numFmtId="0" fontId="98" fillId="87" borderId="1" xfId="0" applyFont="1" applyFill="1" applyBorder="1"/>
    <xf numFmtId="0" fontId="98" fillId="87" borderId="10" xfId="0" applyFont="1" applyFill="1" applyBorder="1"/>
    <xf numFmtId="0" fontId="98" fillId="87" borderId="139" xfId="0" applyFont="1" applyFill="1" applyBorder="1"/>
    <xf numFmtId="0" fontId="98" fillId="87" borderId="118" xfId="0" applyFont="1" applyFill="1" applyBorder="1"/>
    <xf numFmtId="0" fontId="98" fillId="87" borderId="127" xfId="0" applyFont="1" applyFill="1" applyBorder="1"/>
    <xf numFmtId="0" fontId="98" fillId="87" borderId="126" xfId="0" applyFont="1" applyFill="1" applyBorder="1"/>
    <xf numFmtId="0" fontId="98" fillId="87" borderId="133" xfId="0" applyFont="1" applyFill="1" applyBorder="1"/>
    <xf numFmtId="0" fontId="98" fillId="87" borderId="134" xfId="0" applyFont="1" applyFill="1" applyBorder="1"/>
    <xf numFmtId="0" fontId="98" fillId="87" borderId="122" xfId="0" applyFont="1" applyFill="1" applyBorder="1"/>
    <xf numFmtId="0" fontId="98" fillId="87" borderId="123" xfId="0" applyFont="1" applyFill="1" applyBorder="1"/>
    <xf numFmtId="0" fontId="98" fillId="87" borderId="121" xfId="0" applyFont="1" applyFill="1" applyBorder="1"/>
    <xf numFmtId="0" fontId="98" fillId="87" borderId="135" xfId="0" applyFont="1" applyFill="1" applyBorder="1"/>
    <xf numFmtId="0" fontId="113" fillId="0" borderId="0" xfId="7" applyFont="1" applyFill="1" applyBorder="1" applyAlignment="1">
      <alignment horizontal="center" vertical="center"/>
    </xf>
    <xf numFmtId="0" fontId="114" fillId="81" borderId="7" xfId="7" applyFont="1" applyFill="1" applyBorder="1" applyAlignment="1">
      <alignment horizontal="center" vertical="center"/>
    </xf>
    <xf numFmtId="0" fontId="114" fillId="81" borderId="120" xfId="7" applyFont="1" applyFill="1" applyBorder="1" applyAlignment="1">
      <alignment horizontal="center" vertical="center"/>
    </xf>
    <xf numFmtId="0" fontId="115" fillId="20" borderId="8" xfId="7" applyFont="1" applyFill="1" applyBorder="1" applyAlignment="1">
      <alignment horizontal="center" vertical="center"/>
    </xf>
    <xf numFmtId="0" fontId="115" fillId="0" borderId="0" xfId="7" applyFont="1" applyBorder="1" applyAlignment="1">
      <alignment horizontal="center" vertical="center"/>
    </xf>
    <xf numFmtId="0" fontId="115" fillId="21" borderId="119" xfId="7" applyFont="1" applyFill="1" applyBorder="1" applyAlignment="1">
      <alignment horizontal="center" vertical="center"/>
    </xf>
    <xf numFmtId="0" fontId="116" fillId="0" borderId="120" xfId="7" applyFont="1" applyBorder="1" applyAlignment="1">
      <alignment horizontal="center" vertical="center"/>
    </xf>
    <xf numFmtId="0" fontId="116" fillId="0" borderId="125" xfId="7" applyFont="1" applyBorder="1" applyAlignment="1">
      <alignment horizontal="center" vertical="center"/>
    </xf>
    <xf numFmtId="0" fontId="116" fillId="89" borderId="125" xfId="7" applyFont="1" applyFill="1" applyBorder="1" applyAlignment="1">
      <alignment horizontal="center" vertical="center"/>
    </xf>
    <xf numFmtId="0" fontId="116" fillId="89" borderId="8" xfId="7" applyFont="1" applyFill="1" applyBorder="1" applyAlignment="1">
      <alignment horizontal="center" vertical="center"/>
    </xf>
    <xf numFmtId="0" fontId="116" fillId="0" borderId="8" xfId="7" applyFont="1" applyBorder="1" applyAlignment="1">
      <alignment horizontal="center" vertical="center"/>
    </xf>
    <xf numFmtId="0" fontId="116" fillId="0" borderId="0" xfId="7" applyFont="1" applyBorder="1" applyAlignment="1">
      <alignment horizontal="center" vertical="center"/>
    </xf>
    <xf numFmtId="0" fontId="117" fillId="0" borderId="125" xfId="7" applyFont="1" applyBorder="1" applyAlignment="1">
      <alignment horizontal="center" vertical="center"/>
    </xf>
    <xf numFmtId="0" fontId="117" fillId="0" borderId="120" xfId="7" applyFont="1" applyBorder="1" applyAlignment="1">
      <alignment horizontal="center" vertical="center"/>
    </xf>
    <xf numFmtId="0" fontId="118" fillId="0" borderId="120" xfId="7" applyFont="1" applyBorder="1" applyAlignment="1">
      <alignment horizontal="center" vertical="center"/>
    </xf>
    <xf numFmtId="0" fontId="117" fillId="0" borderId="8" xfId="7" applyFont="1" applyBorder="1" applyAlignment="1">
      <alignment horizontal="center" vertical="center"/>
    </xf>
    <xf numFmtId="0" fontId="116" fillId="0" borderId="142" xfId="7" applyFont="1" applyBorder="1" applyAlignment="1">
      <alignment horizontal="center" vertical="center"/>
    </xf>
    <xf numFmtId="0" fontId="116" fillId="0" borderId="140" xfId="7" applyFont="1" applyBorder="1" applyAlignment="1">
      <alignment horizontal="center" vertical="center"/>
    </xf>
    <xf numFmtId="0" fontId="116" fillId="89" borderId="140" xfId="7" applyFont="1" applyFill="1" applyBorder="1" applyAlignment="1">
      <alignment horizontal="center" vertical="center"/>
    </xf>
    <xf numFmtId="0" fontId="116" fillId="89" borderId="10" xfId="7" applyFont="1" applyFill="1" applyBorder="1" applyAlignment="1">
      <alignment horizontal="center" vertical="center"/>
    </xf>
    <xf numFmtId="0" fontId="118" fillId="0" borderId="10" xfId="7" applyFont="1" applyBorder="1" applyAlignment="1">
      <alignment horizontal="center" vertical="center"/>
    </xf>
    <xf numFmtId="0" fontId="115" fillId="21" borderId="120" xfId="7" applyFont="1" applyFill="1" applyBorder="1" applyAlignment="1">
      <alignment horizontal="center" vertical="center"/>
    </xf>
    <xf numFmtId="0" fontId="115" fillId="12" borderId="125" xfId="7" applyFont="1" applyFill="1" applyBorder="1" applyAlignment="1">
      <alignment horizontal="center" vertical="center"/>
    </xf>
    <xf numFmtId="0" fontId="115" fillId="21" borderId="125" xfId="7" applyFont="1" applyFill="1" applyBorder="1" applyAlignment="1">
      <alignment horizontal="center" vertical="center"/>
    </xf>
    <xf numFmtId="0" fontId="115" fillId="80" borderId="125" xfId="7" applyFont="1" applyFill="1" applyBorder="1" applyAlignment="1">
      <alignment horizontal="center" vertical="center"/>
    </xf>
    <xf numFmtId="0" fontId="115" fillId="14" borderId="8" xfId="7" applyFont="1" applyFill="1" applyBorder="1" applyAlignment="1">
      <alignment horizontal="center" vertical="center"/>
    </xf>
    <xf numFmtId="0" fontId="118" fillId="0" borderId="140" xfId="7" applyFont="1" applyBorder="1" applyAlignment="1">
      <alignment horizontal="center" vertical="center"/>
    </xf>
    <xf numFmtId="0" fontId="115" fillId="91" borderId="8" xfId="7" applyFont="1" applyFill="1" applyBorder="1" applyAlignment="1">
      <alignment horizontal="center" vertical="center"/>
    </xf>
    <xf numFmtId="0" fontId="115" fillId="92" borderId="8" xfId="7" applyFont="1" applyFill="1" applyBorder="1" applyAlignment="1">
      <alignment horizontal="center" vertical="center"/>
    </xf>
    <xf numFmtId="0" fontId="116" fillId="0" borderId="10" xfId="7" applyFont="1" applyBorder="1" applyAlignment="1">
      <alignment horizontal="center" vertical="center"/>
    </xf>
    <xf numFmtId="0" fontId="115" fillId="0" borderId="125" xfId="7" applyFont="1" applyBorder="1" applyAlignment="1">
      <alignment horizontal="center" vertical="center"/>
    </xf>
    <xf numFmtId="0" fontId="115" fillId="0" borderId="8" xfId="7" applyFont="1" applyBorder="1" applyAlignment="1">
      <alignment horizontal="center" vertical="center"/>
    </xf>
    <xf numFmtId="0" fontId="106" fillId="0" borderId="0" xfId="7" applyFont="1" applyAlignment="1">
      <alignment horizontal="right" vertical="top"/>
    </xf>
    <xf numFmtId="0" fontId="13" fillId="0" borderId="0" xfId="7" applyFont="1" applyAlignment="1">
      <alignment horizontal="right" vertical="top"/>
    </xf>
    <xf numFmtId="0" fontId="119" fillId="0" borderId="0" xfId="5" applyFont="1" applyBorder="1" applyAlignment="1">
      <alignment horizontal="center"/>
    </xf>
    <xf numFmtId="0" fontId="120" fillId="0" borderId="0" xfId="5" applyFont="1" applyBorder="1" applyAlignment="1"/>
    <xf numFmtId="0" fontId="121" fillId="0" borderId="0" xfId="4" applyFont="1" applyBorder="1" applyAlignment="1"/>
    <xf numFmtId="0" fontId="121" fillId="0" borderId="0" xfId="4" applyFont="1" applyBorder="1" applyAlignment="1">
      <alignment horizontal="center"/>
    </xf>
    <xf numFmtId="0" fontId="122" fillId="0" borderId="0" xfId="4" applyFont="1" applyBorder="1" applyAlignment="1">
      <alignment horizontal="center"/>
    </xf>
    <xf numFmtId="0" fontId="122" fillId="0" borderId="0" xfId="4" applyFont="1" applyBorder="1" applyAlignment="1"/>
    <xf numFmtId="0" fontId="122" fillId="0" borderId="143" xfId="4" applyFont="1" applyBorder="1" applyAlignment="1">
      <alignment horizontal="center"/>
    </xf>
    <xf numFmtId="0" fontId="121" fillId="0" borderId="143" xfId="4" applyFont="1" applyBorder="1" applyAlignment="1">
      <alignment horizontal="center"/>
    </xf>
    <xf numFmtId="0" fontId="122" fillId="7" borderId="82" xfId="4" applyFont="1" applyFill="1" applyBorder="1" applyAlignment="1"/>
    <xf numFmtId="0" fontId="122" fillId="7" borderId="87" xfId="4" applyFont="1" applyFill="1" applyBorder="1" applyAlignment="1"/>
    <xf numFmtId="0" fontId="121" fillId="0" borderId="143" xfId="4" applyFont="1" applyBorder="1" applyAlignment="1"/>
    <xf numFmtId="0" fontId="123" fillId="0" borderId="143" xfId="4" applyFont="1" applyBorder="1" applyAlignment="1">
      <alignment horizontal="center"/>
    </xf>
    <xf numFmtId="0" fontId="121" fillId="0" borderId="53" xfId="4" applyFont="1" applyBorder="1" applyAlignment="1">
      <alignment horizontal="center" vertical="center"/>
    </xf>
    <xf numFmtId="0" fontId="121" fillId="0" borderId="58" xfId="4" applyFont="1" applyBorder="1" applyAlignment="1"/>
    <xf numFmtId="0" fontId="121" fillId="0" borderId="58" xfId="4" applyFont="1" applyBorder="1" applyAlignment="1">
      <alignment horizontal="center"/>
    </xf>
    <xf numFmtId="0" fontId="123" fillId="0" borderId="57" xfId="4" applyFont="1" applyBorder="1" applyAlignment="1">
      <alignment horizontal="center"/>
    </xf>
    <xf numFmtId="0" fontId="121" fillId="0" borderId="82" xfId="4" applyFont="1" applyBorder="1" applyAlignment="1">
      <alignment horizontal="center" vertical="center"/>
    </xf>
    <xf numFmtId="0" fontId="121" fillId="2" borderId="0" xfId="4" applyFont="1" applyFill="1" applyBorder="1" applyAlignment="1"/>
    <xf numFmtId="0" fontId="121" fillId="0" borderId="52" xfId="4" applyFont="1" applyBorder="1" applyAlignment="1">
      <alignment horizontal="center" vertical="center"/>
    </xf>
    <xf numFmtId="0" fontId="121" fillId="0" borderId="57" xfId="4" applyFont="1" applyBorder="1" applyAlignment="1"/>
    <xf numFmtId="0" fontId="121" fillId="0" borderId="57" xfId="4" applyFont="1" applyBorder="1" applyAlignment="1">
      <alignment horizontal="center"/>
    </xf>
    <xf numFmtId="0" fontId="121" fillId="0" borderId="84" xfId="4" applyFont="1" applyBorder="1" applyAlignment="1">
      <alignment horizontal="center" vertical="center"/>
    </xf>
    <xf numFmtId="0" fontId="121" fillId="0" borderId="59" xfId="4" applyFont="1" applyBorder="1" applyAlignment="1"/>
    <xf numFmtId="0" fontId="121" fillId="0" borderId="59" xfId="4" applyFont="1" applyBorder="1" applyAlignment="1">
      <alignment horizontal="center"/>
    </xf>
    <xf numFmtId="0" fontId="123" fillId="0" borderId="59" xfId="4" applyFont="1" applyBorder="1" applyAlignment="1">
      <alignment horizontal="center"/>
    </xf>
    <xf numFmtId="0" fontId="123" fillId="0" borderId="58" xfId="4" applyFont="1" applyBorder="1" applyAlignment="1">
      <alignment horizontal="center"/>
    </xf>
    <xf numFmtId="0" fontId="122" fillId="7" borderId="84" xfId="4" applyFont="1" applyFill="1" applyBorder="1" applyAlignment="1"/>
    <xf numFmtId="0" fontId="122" fillId="7" borderId="86" xfId="4" applyFont="1" applyFill="1" applyBorder="1" applyAlignment="1"/>
    <xf numFmtId="0" fontId="121" fillId="0" borderId="52" xfId="4" applyFont="1" applyBorder="1" applyAlignment="1">
      <alignment vertical="center"/>
    </xf>
    <xf numFmtId="0" fontId="115" fillId="14" borderId="11" xfId="7" applyFont="1" applyFill="1" applyBorder="1" applyAlignment="1">
      <alignment horizontal="center" vertical="center"/>
    </xf>
    <xf numFmtId="0" fontId="115" fillId="12" borderId="144" xfId="7" applyFont="1" applyFill="1" applyBorder="1" applyAlignment="1">
      <alignment horizontal="center" vertical="center"/>
    </xf>
    <xf numFmtId="0" fontId="116" fillId="0" borderId="145" xfId="7" applyFont="1" applyBorder="1" applyAlignment="1">
      <alignment horizontal="center" vertical="center"/>
    </xf>
    <xf numFmtId="0" fontId="117" fillId="0" borderId="145" xfId="7" applyFont="1" applyBorder="1" applyAlignment="1">
      <alignment horizontal="center" vertical="center"/>
    </xf>
    <xf numFmtId="0" fontId="116" fillId="0" borderId="146" xfId="7" applyFont="1" applyBorder="1" applyAlignment="1">
      <alignment horizontal="center" vertical="center"/>
    </xf>
    <xf numFmtId="0" fontId="115" fillId="12" borderId="145" xfId="7" applyFont="1" applyFill="1" applyBorder="1" applyAlignment="1">
      <alignment horizontal="center" vertical="center"/>
    </xf>
    <xf numFmtId="0" fontId="115" fillId="0" borderId="145" xfId="7" applyFont="1" applyBorder="1" applyAlignment="1">
      <alignment horizontal="center" vertical="center"/>
    </xf>
    <xf numFmtId="0" fontId="116" fillId="9" borderId="125" xfId="7" applyFont="1" applyFill="1" applyBorder="1" applyAlignment="1">
      <alignment horizontal="center" vertical="center"/>
    </xf>
    <xf numFmtId="0" fontId="116" fillId="9" borderId="140" xfId="7" applyFont="1" applyFill="1" applyBorder="1" applyAlignment="1">
      <alignment horizontal="center" vertical="center"/>
    </xf>
    <xf numFmtId="0" fontId="115" fillId="90" borderId="125" xfId="7" applyFont="1" applyFill="1" applyBorder="1" applyAlignment="1">
      <alignment horizontal="center" vertical="center"/>
    </xf>
    <xf numFmtId="0" fontId="115" fillId="10" borderId="137" xfId="7" applyFont="1" applyFill="1" applyBorder="1" applyAlignment="1">
      <alignment horizontal="center" vertical="center"/>
    </xf>
    <xf numFmtId="0" fontId="115" fillId="10" borderId="11" xfId="7" applyFont="1" applyFill="1" applyBorder="1" applyAlignment="1">
      <alignment horizontal="center" vertical="center"/>
    </xf>
    <xf numFmtId="0" fontId="116" fillId="10" borderId="125" xfId="7" applyFont="1" applyFill="1" applyBorder="1" applyAlignment="1">
      <alignment horizontal="center" vertical="center"/>
    </xf>
    <xf numFmtId="0" fontId="116" fillId="10" borderId="8" xfId="7" applyFont="1" applyFill="1" applyBorder="1" applyAlignment="1">
      <alignment horizontal="center" vertical="center"/>
    </xf>
    <xf numFmtId="0" fontId="117" fillId="10" borderId="8" xfId="7" applyFont="1" applyFill="1" applyBorder="1" applyAlignment="1">
      <alignment horizontal="center" vertical="center"/>
    </xf>
    <xf numFmtId="0" fontId="116" fillId="10" borderId="140" xfId="7" applyFont="1" applyFill="1" applyBorder="1" applyAlignment="1">
      <alignment horizontal="center" vertical="center"/>
    </xf>
    <xf numFmtId="0" fontId="118" fillId="10" borderId="10" xfId="7" applyFont="1" applyFill="1" applyBorder="1" applyAlignment="1">
      <alignment horizontal="center" vertical="center"/>
    </xf>
    <xf numFmtId="0" fontId="117" fillId="10" borderId="125" xfId="7" applyFont="1" applyFill="1" applyBorder="1" applyAlignment="1">
      <alignment horizontal="center" vertical="center"/>
    </xf>
    <xf numFmtId="0" fontId="118" fillId="10" borderId="125" xfId="7" applyFont="1" applyFill="1" applyBorder="1" applyAlignment="1">
      <alignment horizontal="center" vertical="center"/>
    </xf>
    <xf numFmtId="0" fontId="116" fillId="10" borderId="10" xfId="7" applyFont="1" applyFill="1" applyBorder="1" applyAlignment="1">
      <alignment horizontal="center" vertical="center"/>
    </xf>
    <xf numFmtId="0" fontId="115" fillId="10" borderId="144" xfId="7" applyFont="1" applyFill="1" applyBorder="1" applyAlignment="1">
      <alignment horizontal="center" vertical="center"/>
    </xf>
    <xf numFmtId="0" fontId="116" fillId="10" borderId="145" xfId="7" applyFont="1" applyFill="1" applyBorder="1" applyAlignment="1">
      <alignment horizontal="center" vertical="center"/>
    </xf>
    <xf numFmtId="0" fontId="117" fillId="10" borderId="145" xfId="7" applyFont="1" applyFill="1" applyBorder="1" applyAlignment="1">
      <alignment horizontal="center" vertical="center"/>
    </xf>
    <xf numFmtId="0" fontId="118" fillId="10" borderId="145" xfId="7" applyFont="1" applyFill="1" applyBorder="1" applyAlignment="1">
      <alignment horizontal="center" vertical="center"/>
    </xf>
    <xf numFmtId="0" fontId="116" fillId="10" borderId="146" xfId="7" applyFont="1" applyFill="1" applyBorder="1" applyAlignment="1">
      <alignment horizontal="center" vertical="center"/>
    </xf>
    <xf numFmtId="0" fontId="115" fillId="10" borderId="119" xfId="7" applyFont="1" applyFill="1" applyBorder="1" applyAlignment="1">
      <alignment horizontal="center" vertical="center"/>
    </xf>
    <xf numFmtId="0" fontId="116" fillId="10" borderId="120" xfId="7" applyFont="1" applyFill="1" applyBorder="1" applyAlignment="1">
      <alignment horizontal="center" vertical="center"/>
    </xf>
    <xf numFmtId="0" fontId="116" fillId="10" borderId="142" xfId="7" applyFont="1" applyFill="1" applyBorder="1" applyAlignment="1">
      <alignment horizontal="center" vertical="center"/>
    </xf>
    <xf numFmtId="0" fontId="125" fillId="0" borderId="120" xfId="7" applyFont="1" applyBorder="1" applyAlignment="1">
      <alignment horizontal="center" vertical="center"/>
    </xf>
    <xf numFmtId="0" fontId="125" fillId="0" borderId="125" xfId="7" applyFont="1" applyBorder="1" applyAlignment="1">
      <alignment horizontal="center" vertical="center"/>
    </xf>
    <xf numFmtId="0" fontId="125" fillId="0" borderId="8" xfId="7" applyFont="1" applyBorder="1" applyAlignment="1">
      <alignment horizontal="center" vertical="center"/>
    </xf>
    <xf numFmtId="0" fontId="115" fillId="10" borderId="125" xfId="7" applyFont="1" applyFill="1" applyBorder="1" applyAlignment="1">
      <alignment horizontal="center" vertical="center"/>
    </xf>
    <xf numFmtId="0" fontId="115" fillId="10" borderId="8" xfId="7" applyFont="1" applyFill="1" applyBorder="1" applyAlignment="1">
      <alignment horizontal="center" vertical="center"/>
    </xf>
    <xf numFmtId="0" fontId="125" fillId="0" borderId="10" xfId="7" applyFont="1" applyBorder="1" applyAlignment="1">
      <alignment horizontal="center" vertical="center"/>
    </xf>
    <xf numFmtId="0" fontId="125" fillId="0" borderId="140" xfId="7" applyFont="1" applyBorder="1" applyAlignment="1">
      <alignment horizontal="center" vertical="center"/>
    </xf>
    <xf numFmtId="0" fontId="125" fillId="0" borderId="142" xfId="7" applyFont="1" applyBorder="1" applyAlignment="1">
      <alignment horizontal="center" vertical="center"/>
    </xf>
    <xf numFmtId="0" fontId="125" fillId="0" borderId="146" xfId="7" applyFont="1" applyBorder="1" applyAlignment="1">
      <alignment horizontal="center" vertical="center"/>
    </xf>
    <xf numFmtId="0" fontId="115" fillId="94" borderId="8" xfId="7" applyFont="1" applyFill="1" applyBorder="1" applyAlignment="1">
      <alignment horizontal="center" vertical="center"/>
    </xf>
    <xf numFmtId="0" fontId="116" fillId="0" borderId="124" xfId="7" applyFont="1" applyBorder="1" applyAlignment="1">
      <alignment horizontal="center" vertical="center"/>
    </xf>
    <xf numFmtId="0" fontId="125" fillId="0" borderId="6" xfId="7" applyFont="1" applyBorder="1" applyAlignment="1">
      <alignment horizontal="center" vertical="center"/>
    </xf>
    <xf numFmtId="0" fontId="116" fillId="0" borderId="7" xfId="7" applyFont="1" applyBorder="1" applyAlignment="1">
      <alignment horizontal="center" vertical="center"/>
    </xf>
    <xf numFmtId="0" fontId="117" fillId="0" borderId="7" xfId="7" applyFont="1" applyBorder="1" applyAlignment="1">
      <alignment horizontal="center" vertical="center"/>
    </xf>
    <xf numFmtId="0" fontId="115" fillId="95" borderId="145" xfId="7" applyFont="1" applyFill="1" applyBorder="1" applyAlignment="1">
      <alignment horizontal="center" vertical="center"/>
    </xf>
    <xf numFmtId="0" fontId="115" fillId="94" borderId="125" xfId="7" applyFont="1" applyFill="1" applyBorder="1" applyAlignment="1">
      <alignment horizontal="center" vertical="center"/>
    </xf>
    <xf numFmtId="0" fontId="122" fillId="11" borderId="147" xfId="4" applyFont="1" applyFill="1" applyBorder="1" applyAlignment="1">
      <alignment horizontal="center"/>
    </xf>
    <xf numFmtId="0" fontId="122" fillId="11" borderId="148" xfId="4" applyFont="1" applyFill="1" applyBorder="1" applyAlignment="1">
      <alignment horizontal="center"/>
    </xf>
    <xf numFmtId="0" fontId="122" fillId="11" borderId="10" xfId="4" applyFont="1" applyFill="1" applyBorder="1" applyAlignment="1">
      <alignment horizontal="center"/>
    </xf>
    <xf numFmtId="0" fontId="121" fillId="0" borderId="120" xfId="4" applyFont="1" applyBorder="1" applyAlignment="1"/>
    <xf numFmtId="0" fontId="121" fillId="0" borderId="125" xfId="4" applyFont="1" applyBorder="1" applyAlignment="1"/>
    <xf numFmtId="0" fontId="121" fillId="0" borderId="8" xfId="4" applyFont="1" applyBorder="1" applyAlignment="1"/>
    <xf numFmtId="0" fontId="121" fillId="0" borderId="142" xfId="4" applyFont="1" applyBorder="1" applyAlignment="1"/>
    <xf numFmtId="0" fontId="121" fillId="0" borderId="140" xfId="4" applyFont="1" applyBorder="1" applyAlignment="1"/>
    <xf numFmtId="0" fontId="121" fillId="0" borderId="10" xfId="4" applyFont="1" applyBorder="1" applyAlignment="1"/>
    <xf numFmtId="0" fontId="121" fillId="0" borderId="7" xfId="4" applyFont="1" applyBorder="1" applyAlignment="1"/>
    <xf numFmtId="0" fontId="121" fillId="0" borderId="6" xfId="4" applyFont="1" applyBorder="1" applyAlignment="1"/>
    <xf numFmtId="0" fontId="121" fillId="0" borderId="1" xfId="4" applyFont="1" applyBorder="1" applyAlignment="1"/>
    <xf numFmtId="0" fontId="121" fillId="2" borderId="8" xfId="4" applyFont="1" applyFill="1" applyBorder="1" applyAlignment="1"/>
    <xf numFmtId="0" fontId="124" fillId="0" borderId="6" xfId="4" applyFont="1" applyBorder="1" applyAlignment="1"/>
    <xf numFmtId="0" fontId="124" fillId="0" borderId="1" xfId="4" applyFont="1" applyBorder="1" applyAlignment="1"/>
    <xf numFmtId="0" fontId="124" fillId="0" borderId="10" xfId="4" applyFont="1" applyBorder="1" applyAlignment="1"/>
    <xf numFmtId="0" fontId="121" fillId="80" borderId="11" xfId="4" applyFont="1" applyFill="1" applyBorder="1" applyAlignment="1">
      <alignment horizontal="center"/>
    </xf>
    <xf numFmtId="0" fontId="122" fillId="80" borderId="5" xfId="4" applyFont="1" applyFill="1" applyBorder="1" applyAlignment="1"/>
    <xf numFmtId="0" fontId="121" fillId="80" borderId="12" xfId="4" applyFont="1" applyFill="1" applyBorder="1" applyAlignment="1">
      <alignment horizontal="center"/>
    </xf>
    <xf numFmtId="0" fontId="121" fillId="80" borderId="13" xfId="4" applyFont="1" applyFill="1" applyBorder="1" applyAlignment="1">
      <alignment horizontal="center"/>
    </xf>
    <xf numFmtId="0" fontId="121" fillId="0" borderId="20" xfId="4" applyFont="1" applyBorder="1" applyAlignment="1"/>
    <xf numFmtId="0" fontId="121" fillId="2" borderId="21" xfId="4" applyFont="1" applyFill="1" applyBorder="1" applyAlignment="1"/>
    <xf numFmtId="0" fontId="121" fillId="2" borderId="11" xfId="4" applyFont="1" applyFill="1" applyBorder="1" applyAlignment="1"/>
    <xf numFmtId="0" fontId="121" fillId="2" borderId="1" xfId="4" applyFont="1" applyFill="1" applyBorder="1" applyAlignment="1"/>
    <xf numFmtId="0" fontId="121" fillId="0" borderId="8" xfId="4" applyFont="1" applyBorder="1" applyAlignment="1">
      <alignment horizontal="center"/>
    </xf>
    <xf numFmtId="0" fontId="121" fillId="0" borderId="10" xfId="4" applyFont="1" applyBorder="1" applyAlignment="1">
      <alignment horizontal="center"/>
    </xf>
    <xf numFmtId="0" fontId="121" fillId="0" borderId="7" xfId="4" applyFont="1" applyBorder="1" applyAlignment="1">
      <alignment horizontal="left"/>
    </xf>
    <xf numFmtId="0" fontId="121" fillId="80" borderId="12" xfId="4" applyFont="1" applyFill="1" applyBorder="1" applyAlignment="1"/>
    <xf numFmtId="0" fontId="121" fillId="80" borderId="13" xfId="4" applyFont="1" applyFill="1" applyBorder="1" applyAlignment="1"/>
    <xf numFmtId="0" fontId="122" fillId="0" borderId="6" xfId="4" applyFont="1" applyBorder="1" applyAlignment="1"/>
    <xf numFmtId="0" fontId="122" fillId="0" borderId="10" xfId="4" applyFont="1" applyBorder="1" applyAlignment="1">
      <alignment horizontal="center"/>
    </xf>
    <xf numFmtId="0" fontId="122" fillId="80" borderId="20" xfId="4" applyFont="1" applyFill="1" applyBorder="1" applyAlignment="1">
      <alignment horizontal="left"/>
    </xf>
    <xf numFmtId="0" fontId="122" fillId="80" borderId="5" xfId="4" applyFont="1" applyFill="1" applyBorder="1" applyAlignment="1">
      <alignment horizontal="left"/>
    </xf>
    <xf numFmtId="0" fontId="115" fillId="95" borderId="8" xfId="7" applyFont="1" applyFill="1" applyBorder="1" applyAlignment="1">
      <alignment horizontal="center" vertical="center"/>
    </xf>
    <xf numFmtId="0" fontId="115" fillId="0" borderId="11" xfId="7" applyFont="1" applyBorder="1" applyAlignment="1">
      <alignment horizontal="center" vertical="center"/>
    </xf>
    <xf numFmtId="0" fontId="113" fillId="88" borderId="20" xfId="7" applyFont="1" applyFill="1" applyBorder="1" applyAlignment="1">
      <alignment horizontal="center" vertical="center"/>
    </xf>
    <xf numFmtId="14" fontId="114" fillId="72" borderId="7" xfId="7" applyNumberFormat="1" applyFont="1" applyFill="1" applyBorder="1" applyAlignment="1">
      <alignment horizontal="center" vertical="center"/>
    </xf>
    <xf numFmtId="0" fontId="115" fillId="10" borderId="149" xfId="7" applyFont="1" applyFill="1" applyBorder="1" applyAlignment="1">
      <alignment horizontal="center" vertical="center"/>
    </xf>
    <xf numFmtId="0" fontId="116" fillId="10" borderId="150" xfId="7" applyFont="1" applyFill="1" applyBorder="1" applyAlignment="1">
      <alignment horizontal="center" vertical="center"/>
    </xf>
    <xf numFmtId="0" fontId="117" fillId="10" borderId="150" xfId="7" applyFont="1" applyFill="1" applyBorder="1" applyAlignment="1">
      <alignment horizontal="center" vertical="center"/>
    </xf>
    <xf numFmtId="0" fontId="118" fillId="10" borderId="150" xfId="7" applyFont="1" applyFill="1" applyBorder="1" applyAlignment="1">
      <alignment horizontal="center" vertical="center"/>
    </xf>
    <xf numFmtId="0" fontId="116" fillId="10" borderId="151" xfId="7" applyFont="1" applyFill="1" applyBorder="1" applyAlignment="1">
      <alignment horizontal="center" vertical="center"/>
    </xf>
    <xf numFmtId="0" fontId="125" fillId="10" borderId="150" xfId="7" applyFont="1" applyFill="1" applyBorder="1" applyAlignment="1">
      <alignment horizontal="center" vertical="center"/>
    </xf>
    <xf numFmtId="0" fontId="115" fillId="10" borderId="150" xfId="7" applyFont="1" applyFill="1" applyBorder="1" applyAlignment="1">
      <alignment horizontal="center" vertical="center"/>
    </xf>
    <xf numFmtId="0" fontId="118" fillId="10" borderId="151" xfId="7" applyFont="1" applyFill="1" applyBorder="1" applyAlignment="1">
      <alignment horizontal="center" vertical="center"/>
    </xf>
    <xf numFmtId="0" fontId="115" fillId="95" borderId="150" xfId="7" applyFont="1" applyFill="1" applyBorder="1" applyAlignment="1">
      <alignment horizontal="center" vertical="center"/>
    </xf>
    <xf numFmtId="0" fontId="115" fillId="0" borderId="150" xfId="7" applyFont="1" applyBorder="1" applyAlignment="1">
      <alignment horizontal="center" vertical="center"/>
    </xf>
    <xf numFmtId="0" fontId="116" fillId="0" borderId="150" xfId="7" applyFont="1" applyBorder="1" applyAlignment="1">
      <alignment horizontal="center" vertical="center"/>
    </xf>
    <xf numFmtId="0" fontId="116" fillId="0" borderId="151" xfId="7" applyFont="1" applyBorder="1" applyAlignment="1">
      <alignment horizontal="center" vertical="center"/>
    </xf>
    <xf numFmtId="0" fontId="115" fillId="8" borderId="7" xfId="7" applyFont="1" applyFill="1" applyBorder="1" applyAlignment="1">
      <alignment horizontal="center" vertical="center"/>
    </xf>
    <xf numFmtId="0" fontId="117" fillId="10" borderId="120" xfId="7" applyFont="1" applyFill="1" applyBorder="1" applyAlignment="1">
      <alignment horizontal="center" vertical="center"/>
    </xf>
    <xf numFmtId="0" fontId="118" fillId="10" borderId="120" xfId="7" applyFont="1" applyFill="1" applyBorder="1" applyAlignment="1">
      <alignment horizontal="center" vertical="center"/>
    </xf>
    <xf numFmtId="0" fontId="115" fillId="12" borderId="119" xfId="7" applyFont="1" applyFill="1" applyBorder="1" applyAlignment="1">
      <alignment horizontal="center" vertical="center"/>
    </xf>
    <xf numFmtId="0" fontId="115" fillId="10" borderId="120" xfId="7" applyFont="1" applyFill="1" applyBorder="1" applyAlignment="1">
      <alignment horizontal="center" vertical="center"/>
    </xf>
    <xf numFmtId="0" fontId="118" fillId="10" borderId="142" xfId="7" applyFont="1" applyFill="1" applyBorder="1" applyAlignment="1">
      <alignment horizontal="center" vertical="center"/>
    </xf>
    <xf numFmtId="0" fontId="115" fillId="95" borderId="120" xfId="7" applyFont="1" applyFill="1" applyBorder="1" applyAlignment="1">
      <alignment horizontal="center" vertical="center"/>
    </xf>
    <xf numFmtId="0" fontId="115" fillId="12" borderId="120" xfId="7" applyFont="1" applyFill="1" applyBorder="1" applyAlignment="1">
      <alignment horizontal="center" vertical="center"/>
    </xf>
    <xf numFmtId="0" fontId="115" fillId="0" borderId="120" xfId="7" applyFont="1" applyBorder="1" applyAlignment="1">
      <alignment horizontal="center" vertical="center"/>
    </xf>
    <xf numFmtId="0" fontId="122" fillId="7" borderId="83" xfId="4" applyFont="1" applyFill="1" applyBorder="1" applyAlignment="1"/>
    <xf numFmtId="0" fontId="122" fillId="7" borderId="85" xfId="4" applyFont="1" applyFill="1" applyBorder="1" applyAlignment="1"/>
    <xf numFmtId="0" fontId="121" fillId="0" borderId="50" xfId="4" applyFont="1" applyBorder="1" applyAlignment="1"/>
    <xf numFmtId="0" fontId="121" fillId="0" borderId="53" xfId="4" applyFont="1" applyBorder="1" applyAlignment="1">
      <alignment vertical="center"/>
    </xf>
    <xf numFmtId="0" fontId="121" fillId="0" borderId="81" xfId="4" applyFont="1" applyBorder="1" applyAlignment="1"/>
    <xf numFmtId="0" fontId="121" fillId="0" borderId="54" xfId="4" applyFont="1" applyBorder="1" applyAlignment="1"/>
    <xf numFmtId="0" fontId="129" fillId="0" borderId="0" xfId="7" applyFont="1" applyFill="1" applyBorder="1" applyAlignment="1">
      <alignment horizontal="left" vertical="center"/>
    </xf>
    <xf numFmtId="0" fontId="1" fillId="0" borderId="0" xfId="7" applyAlignment="1">
      <alignment horizontal="left" vertical="center"/>
    </xf>
    <xf numFmtId="0" fontId="1" fillId="96" borderId="143" xfId="7" applyFill="1" applyBorder="1" applyAlignment="1">
      <alignment horizontal="left" vertical="center"/>
    </xf>
    <xf numFmtId="14" fontId="28" fillId="96" borderId="71" xfId="7" applyNumberFormat="1" applyFont="1" applyFill="1" applyBorder="1" applyAlignment="1">
      <alignment horizontal="left" vertical="center"/>
    </xf>
    <xf numFmtId="14" fontId="28" fillId="96" borderId="70" xfId="7" applyNumberFormat="1" applyFont="1" applyFill="1" applyBorder="1" applyAlignment="1">
      <alignment horizontal="left" vertical="center"/>
    </xf>
    <xf numFmtId="14" fontId="28" fillId="96" borderId="79" xfId="7" applyNumberFormat="1" applyFont="1" applyFill="1" applyBorder="1" applyAlignment="1">
      <alignment horizontal="left" vertical="center"/>
    </xf>
    <xf numFmtId="14" fontId="129" fillId="0" borderId="0" xfId="7" applyNumberFormat="1" applyFont="1" applyFill="1" applyBorder="1" applyAlignment="1">
      <alignment horizontal="left" vertical="center"/>
    </xf>
    <xf numFmtId="0" fontId="1" fillId="5" borderId="105" xfId="7" applyFill="1" applyBorder="1" applyAlignment="1">
      <alignment horizontal="left" vertical="center"/>
    </xf>
    <xf numFmtId="0" fontId="1" fillId="0" borderId="29" xfId="7" applyBorder="1" applyAlignment="1">
      <alignment horizontal="left" vertical="center"/>
    </xf>
    <xf numFmtId="0" fontId="130" fillId="0" borderId="30" xfId="7" applyFont="1" applyBorder="1" applyAlignment="1">
      <alignment horizontal="left" vertical="center"/>
    </xf>
    <xf numFmtId="0" fontId="130" fillId="0" borderId="32" xfId="7" applyFont="1" applyBorder="1" applyAlignment="1">
      <alignment horizontal="left" vertical="center"/>
    </xf>
    <xf numFmtId="0" fontId="1" fillId="0" borderId="0" xfId="7" applyBorder="1" applyAlignment="1">
      <alignment horizontal="left" vertical="center"/>
    </xf>
    <xf numFmtId="0" fontId="1" fillId="0" borderId="57" xfId="7" applyBorder="1" applyAlignment="1">
      <alignment horizontal="left" vertical="center"/>
    </xf>
    <xf numFmtId="0" fontId="130" fillId="0" borderId="33" xfId="7" applyFont="1" applyBorder="1" applyAlignment="1">
      <alignment horizontal="left" vertical="center"/>
    </xf>
    <xf numFmtId="0" fontId="130" fillId="0" borderId="4" xfId="7" applyFont="1" applyBorder="1" applyAlignment="1">
      <alignment horizontal="left" vertical="center"/>
    </xf>
    <xf numFmtId="0" fontId="130" fillId="0" borderId="34" xfId="7" applyFont="1" applyBorder="1" applyAlignment="1">
      <alignment horizontal="left" vertical="center"/>
    </xf>
    <xf numFmtId="0" fontId="1" fillId="0" borderId="33" xfId="7" applyBorder="1" applyAlignment="1">
      <alignment horizontal="left" vertical="center"/>
    </xf>
    <xf numFmtId="0" fontId="1" fillId="0" borderId="4" xfId="7" applyBorder="1" applyAlignment="1">
      <alignment horizontal="left" vertical="center"/>
    </xf>
    <xf numFmtId="0" fontId="1" fillId="0" borderId="34" xfId="7" applyBorder="1" applyAlignment="1">
      <alignment horizontal="left" vertical="center"/>
    </xf>
    <xf numFmtId="0" fontId="1" fillId="0" borderId="58" xfId="7" applyBorder="1" applyAlignment="1">
      <alignment horizontal="left" vertical="center"/>
    </xf>
    <xf numFmtId="0" fontId="1" fillId="0" borderId="35" xfId="7" applyBorder="1" applyAlignment="1">
      <alignment horizontal="left" vertical="center"/>
    </xf>
    <xf numFmtId="0" fontId="1" fillId="0" borderId="36" xfId="7" applyBorder="1" applyAlignment="1">
      <alignment horizontal="left" vertical="center"/>
    </xf>
    <xf numFmtId="0" fontId="1" fillId="0" borderId="38" xfId="7" applyBorder="1" applyAlignment="1">
      <alignment horizontal="left" vertical="center"/>
    </xf>
    <xf numFmtId="0" fontId="1" fillId="5" borderId="55" xfId="7" applyFill="1" applyBorder="1" applyAlignment="1">
      <alignment horizontal="left" vertical="center"/>
    </xf>
    <xf numFmtId="0" fontId="1" fillId="5" borderId="59" xfId="7" applyFill="1" applyBorder="1" applyAlignment="1">
      <alignment horizontal="left" vertical="center"/>
    </xf>
    <xf numFmtId="0" fontId="1" fillId="0" borderId="56" xfId="7" applyBorder="1" applyAlignment="1">
      <alignment horizontal="left" vertical="center"/>
    </xf>
    <xf numFmtId="0" fontId="130" fillId="0" borderId="62" xfId="7" applyFont="1" applyBorder="1" applyAlignment="1">
      <alignment horizontal="left" vertical="center"/>
    </xf>
    <xf numFmtId="0" fontId="1" fillId="0" borderId="13" xfId="7" applyBorder="1" applyAlignment="1">
      <alignment horizontal="left" vertical="center"/>
    </xf>
    <xf numFmtId="0" fontId="1" fillId="0" borderId="11" xfId="7" applyBorder="1" applyAlignment="1">
      <alignment horizontal="left" vertical="center"/>
    </xf>
    <xf numFmtId="0" fontId="1" fillId="0" borderId="107" xfId="7" applyBorder="1" applyAlignment="1">
      <alignment horizontal="left" vertical="center"/>
    </xf>
    <xf numFmtId="0" fontId="130" fillId="0" borderId="29" xfId="7" applyFont="1" applyBorder="1" applyAlignment="1">
      <alignment horizontal="left" vertical="center"/>
    </xf>
    <xf numFmtId="0" fontId="1" fillId="0" borderId="33" xfId="7" applyFill="1" applyBorder="1" applyAlignment="1">
      <alignment horizontal="left" vertical="center"/>
    </xf>
    <xf numFmtId="0" fontId="1" fillId="0" borderId="62" xfId="7" applyBorder="1" applyAlignment="1">
      <alignment horizontal="left" vertical="center"/>
    </xf>
    <xf numFmtId="0" fontId="130" fillId="0" borderId="13" xfId="7" applyFont="1" applyBorder="1" applyAlignment="1">
      <alignment horizontal="left" vertical="center"/>
    </xf>
    <xf numFmtId="0" fontId="1" fillId="5" borderId="46" xfId="7" applyFill="1" applyBorder="1" applyAlignment="1">
      <alignment horizontal="left" vertical="center"/>
    </xf>
    <xf numFmtId="0" fontId="1" fillId="0" borderId="52" xfId="7" applyBorder="1" applyAlignment="1">
      <alignment horizontal="left" vertical="center"/>
    </xf>
    <xf numFmtId="0" fontId="130" fillId="0" borderId="36" xfId="7" applyFont="1" applyBorder="1" applyAlignment="1">
      <alignment horizontal="left" vertical="center"/>
    </xf>
    <xf numFmtId="0" fontId="1" fillId="0" borderId="53" xfId="7" applyBorder="1" applyAlignment="1">
      <alignment horizontal="left" vertical="center"/>
    </xf>
    <xf numFmtId="0" fontId="1" fillId="0" borderId="43" xfId="7" applyBorder="1" applyAlignment="1">
      <alignment horizontal="left" vertical="center"/>
    </xf>
    <xf numFmtId="0" fontId="130" fillId="0" borderId="2" xfId="7" applyFont="1" applyBorder="1" applyAlignment="1">
      <alignment horizontal="left" vertical="center"/>
    </xf>
    <xf numFmtId="0" fontId="1" fillId="0" borderId="2" xfId="7" applyBorder="1" applyAlignment="1">
      <alignment horizontal="left" vertical="center"/>
    </xf>
    <xf numFmtId="0" fontId="1" fillId="0" borderId="44" xfId="7" applyBorder="1" applyAlignment="1">
      <alignment horizontal="left" vertical="center"/>
    </xf>
    <xf numFmtId="0" fontId="130" fillId="0" borderId="107" xfId="7" applyFont="1" applyBorder="1" applyAlignment="1">
      <alignment horizontal="left" vertical="center"/>
    </xf>
    <xf numFmtId="0" fontId="1" fillId="0" borderId="106" xfId="7" applyBorder="1" applyAlignment="1">
      <alignment horizontal="left" vertical="center"/>
    </xf>
    <xf numFmtId="0" fontId="1" fillId="0" borderId="10" xfId="7" applyBorder="1" applyAlignment="1">
      <alignment horizontal="left" vertical="center"/>
    </xf>
    <xf numFmtId="0" fontId="127" fillId="0" borderId="143" xfId="7" applyFont="1" applyBorder="1" applyAlignment="1">
      <alignment horizontal="left" vertical="center"/>
    </xf>
    <xf numFmtId="14" fontId="127" fillId="0" borderId="59" xfId="7" applyNumberFormat="1" applyFont="1" applyBorder="1" applyAlignment="1">
      <alignment horizontal="left" vertical="center"/>
    </xf>
    <xf numFmtId="0" fontId="1" fillId="0" borderId="86" xfId="7" applyBorder="1" applyAlignment="1">
      <alignment horizontal="left" vertical="center"/>
    </xf>
    <xf numFmtId="0" fontId="1" fillId="0" borderId="59" xfId="7" applyBorder="1" applyAlignment="1">
      <alignment horizontal="left" vertical="center"/>
    </xf>
    <xf numFmtId="0" fontId="1" fillId="0" borderId="81" xfId="7" applyBorder="1" applyAlignment="1">
      <alignment horizontal="left" vertical="center"/>
    </xf>
    <xf numFmtId="0" fontId="1" fillId="0" borderId="55" xfId="7" applyBorder="1" applyAlignment="1">
      <alignment horizontal="left" vertical="center"/>
    </xf>
    <xf numFmtId="14" fontId="28" fillId="96" borderId="9" xfId="7" applyNumberFormat="1" applyFont="1" applyFill="1" applyBorder="1" applyAlignment="1">
      <alignment horizontal="center" vertical="center"/>
    </xf>
    <xf numFmtId="0" fontId="130" fillId="0" borderId="31" xfId="7" applyFont="1" applyBorder="1" applyAlignment="1">
      <alignment horizontal="left" vertical="center"/>
    </xf>
    <xf numFmtId="0" fontId="132" fillId="0" borderId="55" xfId="7" applyFont="1" applyBorder="1" applyAlignment="1">
      <alignment horizontal="center" vertical="center"/>
    </xf>
    <xf numFmtId="0" fontId="130" fillId="0" borderId="5" xfId="7" applyFont="1" applyBorder="1" applyAlignment="1">
      <alignment horizontal="left" vertical="center"/>
    </xf>
    <xf numFmtId="0" fontId="130" fillId="0" borderId="152" xfId="7" applyFont="1" applyBorder="1" applyAlignment="1">
      <alignment horizontal="left" vertical="center"/>
    </xf>
    <xf numFmtId="0" fontId="1" fillId="0" borderId="5" xfId="7" applyBorder="1" applyAlignment="1">
      <alignment horizontal="left" vertical="center"/>
    </xf>
    <xf numFmtId="0" fontId="1" fillId="0" borderId="152" xfId="7" applyBorder="1" applyAlignment="1">
      <alignment horizontal="left" vertical="center"/>
    </xf>
    <xf numFmtId="0" fontId="1" fillId="0" borderId="20" xfId="7" applyBorder="1" applyAlignment="1">
      <alignment horizontal="left" vertical="center"/>
    </xf>
    <xf numFmtId="0" fontId="133" fillId="0" borderId="152" xfId="7" applyFont="1" applyBorder="1" applyAlignment="1">
      <alignment horizontal="center" vertical="center"/>
    </xf>
    <xf numFmtId="0" fontId="134" fillId="0" borderId="152" xfId="7" applyFont="1" applyBorder="1" applyAlignment="1">
      <alignment horizontal="center" vertical="center"/>
    </xf>
    <xf numFmtId="0" fontId="1" fillId="0" borderId="37" xfId="7" applyBorder="1" applyAlignment="1">
      <alignment horizontal="left" vertical="center"/>
    </xf>
    <xf numFmtId="0" fontId="1" fillId="0" borderId="153" xfId="7" applyBorder="1" applyAlignment="1">
      <alignment horizontal="left" vertical="center"/>
    </xf>
    <xf numFmtId="0" fontId="1" fillId="0" borderId="46" xfId="7" applyBorder="1" applyAlignment="1">
      <alignment horizontal="left" vertical="center"/>
    </xf>
    <xf numFmtId="0" fontId="1" fillId="0" borderId="57" xfId="7" applyBorder="1" applyAlignment="1">
      <alignment horizontal="center" vertical="center"/>
    </xf>
    <xf numFmtId="0" fontId="1" fillId="0" borderId="41" xfId="7" applyBorder="1" applyAlignment="1">
      <alignment horizontal="left" vertical="center"/>
    </xf>
    <xf numFmtId="0" fontId="1" fillId="0" borderId="105" xfId="7" applyBorder="1" applyAlignment="1">
      <alignment horizontal="left" vertical="center"/>
    </xf>
    <xf numFmtId="0" fontId="134" fillId="0" borderId="41" xfId="7" applyFont="1" applyBorder="1" applyAlignment="1">
      <alignment horizontal="left" vertical="center"/>
    </xf>
    <xf numFmtId="0" fontId="1" fillId="0" borderId="45" xfId="7" applyBorder="1" applyAlignment="1">
      <alignment horizontal="left" vertical="center"/>
    </xf>
    <xf numFmtId="0" fontId="1" fillId="0" borderId="0" xfId="7"/>
    <xf numFmtId="0" fontId="1" fillId="14" borderId="4" xfId="7" applyFill="1" applyBorder="1"/>
    <xf numFmtId="0" fontId="130" fillId="14" borderId="5" xfId="7" applyFont="1" applyFill="1" applyBorder="1" applyAlignment="1">
      <alignment horizontal="center"/>
    </xf>
    <xf numFmtId="0" fontId="1" fillId="14" borderId="12" xfId="7" applyFill="1" applyBorder="1"/>
    <xf numFmtId="0" fontId="1" fillId="14" borderId="5" xfId="7" applyFill="1" applyBorder="1"/>
    <xf numFmtId="0" fontId="1" fillId="14" borderId="13" xfId="7" applyFill="1" applyBorder="1" applyAlignment="1">
      <alignment horizontal="center"/>
    </xf>
    <xf numFmtId="0" fontId="1" fillId="14" borderId="4" xfId="7" applyFill="1" applyBorder="1" applyAlignment="1">
      <alignment horizontal="center"/>
    </xf>
    <xf numFmtId="0" fontId="1" fillId="0" borderId="0" xfId="7" applyAlignment="1">
      <alignment horizontal="center"/>
    </xf>
    <xf numFmtId="14" fontId="1" fillId="0" borderId="9" xfId="7" applyNumberFormat="1" applyBorder="1"/>
    <xf numFmtId="0" fontId="1" fillId="0" borderId="8" xfId="7" applyBorder="1"/>
    <xf numFmtId="0" fontId="1" fillId="0" borderId="7" xfId="7" applyBorder="1"/>
    <xf numFmtId="0" fontId="1" fillId="0" borderId="2" xfId="7" applyBorder="1"/>
    <xf numFmtId="0" fontId="1" fillId="0" borderId="9" xfId="7" applyBorder="1"/>
    <xf numFmtId="0" fontId="1" fillId="0" borderId="9" xfId="7" applyBorder="1" applyAlignment="1">
      <alignment horizontal="center"/>
    </xf>
    <xf numFmtId="0" fontId="1" fillId="0" borderId="9" xfId="7" applyBorder="1" applyAlignment="1">
      <alignment horizontal="center" vertical="center"/>
    </xf>
    <xf numFmtId="0" fontId="1" fillId="0" borderId="10" xfId="7" applyBorder="1"/>
    <xf numFmtId="0" fontId="1" fillId="0" borderId="6" xfId="7" applyBorder="1"/>
    <xf numFmtId="0" fontId="1" fillId="0" borderId="11" xfId="7" applyBorder="1"/>
    <xf numFmtId="0" fontId="1" fillId="0" borderId="20" xfId="7" applyBorder="1"/>
    <xf numFmtId="0" fontId="1" fillId="0" borderId="3" xfId="7" applyBorder="1"/>
    <xf numFmtId="0" fontId="1" fillId="0" borderId="11" xfId="7" applyBorder="1" applyAlignment="1">
      <alignment horizontal="center"/>
    </xf>
    <xf numFmtId="0" fontId="1" fillId="0" borderId="21" xfId="7" applyBorder="1"/>
    <xf numFmtId="0" fontId="1" fillId="0" borderId="0" xfId="7" applyBorder="1"/>
    <xf numFmtId="0" fontId="1" fillId="0" borderId="1" xfId="7" applyBorder="1"/>
    <xf numFmtId="2" fontId="1" fillId="0" borderId="2" xfId="7" applyNumberFormat="1" applyBorder="1"/>
    <xf numFmtId="0" fontId="1" fillId="0" borderId="2" xfId="7" applyBorder="1" applyAlignment="1">
      <alignment horizontal="center"/>
    </xf>
    <xf numFmtId="0" fontId="1" fillId="0" borderId="8" xfId="7" applyBorder="1" applyAlignment="1">
      <alignment horizontal="center"/>
    </xf>
    <xf numFmtId="0" fontId="1" fillId="0" borderId="3" xfId="7" applyBorder="1" applyAlignment="1">
      <alignment horizontal="center"/>
    </xf>
    <xf numFmtId="0" fontId="1" fillId="2" borderId="11" xfId="7" applyFill="1" applyBorder="1"/>
    <xf numFmtId="0" fontId="1" fillId="2" borderId="9" xfId="7" applyFill="1" applyBorder="1" applyAlignment="1">
      <alignment horizontal="center" vertical="center"/>
    </xf>
    <xf numFmtId="0" fontId="1" fillId="0" borderId="8" xfId="7" applyFill="1" applyBorder="1"/>
    <xf numFmtId="0" fontId="1" fillId="0" borderId="0" xfId="7" applyAlignment="1">
      <alignment horizontal="center" vertical="center"/>
    </xf>
    <xf numFmtId="14" fontId="1" fillId="0" borderId="2" xfId="7" applyNumberFormat="1" applyBorder="1"/>
    <xf numFmtId="2" fontId="1" fillId="0" borderId="9" xfId="7" applyNumberFormat="1" applyBorder="1"/>
    <xf numFmtId="0" fontId="1" fillId="14" borderId="0" xfId="7" applyFill="1"/>
    <xf numFmtId="0" fontId="130" fillId="0" borderId="0" xfId="7" applyFont="1" applyBorder="1" applyAlignment="1">
      <alignment horizontal="left" vertical="center"/>
    </xf>
    <xf numFmtId="0" fontId="1" fillId="0" borderId="0" xfId="7" applyFill="1" applyBorder="1" applyAlignment="1">
      <alignment horizontal="left" vertical="center"/>
    </xf>
    <xf numFmtId="0" fontId="135" fillId="0" borderId="0" xfId="7" applyFont="1" applyAlignment="1">
      <alignment horizontal="center"/>
    </xf>
    <xf numFmtId="0" fontId="136" fillId="0" borderId="0" xfId="7" applyFont="1" applyAlignment="1">
      <alignment horizontal="center"/>
    </xf>
    <xf numFmtId="0" fontId="137" fillId="0" borderId="0" xfId="7" applyFont="1" applyAlignment="1">
      <alignment horizontal="center"/>
    </xf>
    <xf numFmtId="0" fontId="127" fillId="0" borderId="0" xfId="7" applyFont="1" applyAlignment="1">
      <alignment horizontal="center"/>
    </xf>
    <xf numFmtId="0" fontId="1" fillId="2" borderId="8" xfId="7" applyFill="1" applyBorder="1" applyAlignment="1">
      <alignment horizontal="center"/>
    </xf>
    <xf numFmtId="0" fontId="99" fillId="84" borderId="0" xfId="0" applyFont="1" applyFill="1" applyAlignment="1">
      <alignment horizontal="center"/>
    </xf>
    <xf numFmtId="0" fontId="49" fillId="21" borderId="4" xfId="0" applyFont="1" applyFill="1" applyBorder="1" applyAlignment="1">
      <alignment vertical="center" wrapText="1"/>
    </xf>
    <xf numFmtId="0" fontId="6" fillId="0" borderId="0" xfId="5" applyFont="1" applyBorder="1" applyAlignment="1">
      <alignment vertical="top"/>
    </xf>
    <xf numFmtId="0" fontId="7" fillId="0" borderId="0" xfId="5" applyFont="1" applyBorder="1" applyAlignment="1">
      <alignment vertical="top"/>
    </xf>
    <xf numFmtId="0" fontId="9" fillId="4" borderId="4" xfId="5" applyFont="1" applyFill="1" applyBorder="1" applyAlignment="1">
      <alignment horizontal="center" vertical="top"/>
    </xf>
    <xf numFmtId="0" fontId="9" fillId="4" borderId="4" xfId="5" applyFont="1" applyFill="1" applyBorder="1" applyAlignment="1">
      <alignment horizontal="center" vertical="top" wrapText="1"/>
    </xf>
    <xf numFmtId="0" fontId="9" fillId="4" borderId="13" xfId="5" applyFont="1" applyFill="1" applyBorder="1" applyAlignment="1">
      <alignment horizontal="center" vertical="top"/>
    </xf>
    <xf numFmtId="0" fontId="10" fillId="0" borderId="0" xfId="5" applyFont="1" applyBorder="1" applyAlignment="1">
      <alignment vertical="top"/>
    </xf>
    <xf numFmtId="0" fontId="11" fillId="0" borderId="2" xfId="5" applyFont="1" applyBorder="1" applyAlignment="1">
      <alignment horizontal="left" vertical="top"/>
    </xf>
    <xf numFmtId="0" fontId="8" fillId="0" borderId="2" xfId="5" applyFont="1" applyBorder="1" applyAlignment="1">
      <alignment horizontal="center" vertical="top" wrapText="1"/>
    </xf>
    <xf numFmtId="0" fontId="8" fillId="0" borderId="2" xfId="5" applyFont="1" applyBorder="1" applyAlignment="1">
      <alignment horizontal="center" vertical="top"/>
    </xf>
    <xf numFmtId="0" fontId="8" fillId="0" borderId="11" xfId="5" applyFont="1" applyBorder="1" applyAlignment="1">
      <alignment vertical="top"/>
    </xf>
    <xf numFmtId="0" fontId="8" fillId="0" borderId="2" xfId="5" applyFont="1" applyBorder="1" applyAlignment="1">
      <alignment vertical="top"/>
    </xf>
    <xf numFmtId="0" fontId="11" fillId="0" borderId="9" xfId="5" applyFont="1" applyBorder="1" applyAlignment="1">
      <alignment horizontal="center" vertical="top"/>
    </xf>
    <xf numFmtId="0" fontId="8" fillId="0" borderId="0" xfId="5" applyFont="1" applyBorder="1" applyAlignment="1">
      <alignment horizontal="left" vertical="top" wrapText="1"/>
    </xf>
    <xf numFmtId="0" fontId="8" fillId="0" borderId="8" xfId="5" applyFont="1" applyBorder="1" applyAlignment="1">
      <alignment vertical="top"/>
    </xf>
    <xf numFmtId="0" fontId="12" fillId="0" borderId="9" xfId="5" applyFont="1" applyBorder="1" applyAlignment="1">
      <alignment horizontal="left" vertical="top" wrapText="1"/>
    </xf>
    <xf numFmtId="0" fontId="13" fillId="0" borderId="9" xfId="5" applyFont="1" applyBorder="1" applyAlignment="1">
      <alignment horizontal="left" vertical="top" wrapText="1"/>
    </xf>
    <xf numFmtId="0" fontId="8" fillId="2" borderId="9" xfId="5" applyFont="1" applyFill="1" applyBorder="1" applyAlignment="1">
      <alignment vertical="top"/>
    </xf>
    <xf numFmtId="0" fontId="8" fillId="2" borderId="0" xfId="5" applyFont="1" applyFill="1" applyBorder="1" applyAlignment="1">
      <alignment vertical="top"/>
    </xf>
    <xf numFmtId="0" fontId="11" fillId="0" borderId="0" xfId="5" applyFont="1" applyBorder="1" applyAlignment="1">
      <alignment horizontal="center" vertical="top"/>
    </xf>
    <xf numFmtId="0" fontId="8" fillId="0" borderId="0" xfId="5" applyFont="1" applyBorder="1" applyAlignment="1">
      <alignment horizontal="center" vertical="top"/>
    </xf>
    <xf numFmtId="0" fontId="8" fillId="0" borderId="9" xfId="5" applyFont="1" applyBorder="1" applyAlignment="1">
      <alignment horizontal="left" vertical="top" wrapText="1"/>
    </xf>
    <xf numFmtId="0" fontId="14" fillId="0" borderId="9" xfId="5" applyFont="1" applyBorder="1" applyAlignment="1">
      <alignment horizontal="left" vertical="top" wrapText="1"/>
    </xf>
    <xf numFmtId="0" fontId="11" fillId="2" borderId="9" xfId="5" applyFont="1" applyFill="1" applyBorder="1" applyAlignment="1">
      <alignment horizontal="center" vertical="top"/>
    </xf>
    <xf numFmtId="0" fontId="8" fillId="2" borderId="9" xfId="5" applyFont="1" applyFill="1" applyBorder="1" applyAlignment="1">
      <alignment horizontal="left" vertical="top" wrapText="1"/>
    </xf>
    <xf numFmtId="0" fontId="8" fillId="2" borderId="9" xfId="5" applyFont="1" applyFill="1" applyBorder="1" applyAlignment="1">
      <alignment horizontal="center" vertical="top"/>
    </xf>
    <xf numFmtId="0" fontId="8" fillId="2" borderId="8" xfId="5" applyFont="1" applyFill="1" applyBorder="1" applyAlignment="1">
      <alignment vertical="top"/>
    </xf>
    <xf numFmtId="0" fontId="11" fillId="0" borderId="9" xfId="5" applyFont="1" applyFill="1" applyBorder="1" applyAlignment="1">
      <alignment horizontal="center" vertical="top"/>
    </xf>
    <xf numFmtId="0" fontId="8" fillId="0" borderId="9" xfId="5" applyFont="1" applyFill="1" applyBorder="1" applyAlignment="1">
      <alignment horizontal="left" vertical="top" wrapText="1"/>
    </xf>
    <xf numFmtId="0" fontId="8" fillId="0" borderId="9" xfId="5" applyFont="1" applyFill="1" applyBorder="1" applyAlignment="1">
      <alignment horizontal="center" vertical="top"/>
    </xf>
    <xf numFmtId="0" fontId="8" fillId="0" borderId="8" xfId="5" applyFont="1" applyFill="1" applyBorder="1" applyAlignment="1">
      <alignment vertical="top"/>
    </xf>
    <xf numFmtId="0" fontId="8" fillId="0" borderId="0" xfId="5" applyFont="1" applyFill="1" applyBorder="1" applyAlignment="1">
      <alignment vertical="top"/>
    </xf>
    <xf numFmtId="0" fontId="8" fillId="0" borderId="3" xfId="5" applyFont="1" applyBorder="1" applyAlignment="1">
      <alignment horizontal="center" vertical="top"/>
    </xf>
    <xf numFmtId="0" fontId="8" fillId="0" borderId="3" xfId="5" applyFont="1" applyBorder="1" applyAlignment="1">
      <alignment horizontal="left" vertical="top" wrapText="1"/>
    </xf>
    <xf numFmtId="0" fontId="8" fillId="0" borderId="10" xfId="5" applyFont="1" applyBorder="1" applyAlignment="1">
      <alignment vertical="top"/>
    </xf>
    <xf numFmtId="0" fontId="8" fillId="0" borderId="3" xfId="5" applyFont="1" applyBorder="1" applyAlignment="1">
      <alignment vertical="top"/>
    </xf>
    <xf numFmtId="0" fontId="11" fillId="0" borderId="9" xfId="5" applyFont="1" applyFill="1" applyBorder="1" applyAlignment="1">
      <alignment horizontal="left" vertical="top"/>
    </xf>
    <xf numFmtId="0" fontId="15" fillId="0" borderId="8" xfId="5" applyFont="1" applyFill="1" applyBorder="1" applyAlignment="1">
      <alignment vertical="top"/>
    </xf>
    <xf numFmtId="0" fontId="8" fillId="0" borderId="3" xfId="5" applyFont="1" applyFill="1" applyBorder="1" applyAlignment="1">
      <alignment horizontal="center" vertical="top"/>
    </xf>
    <xf numFmtId="0" fontId="8" fillId="0" borderId="3" xfId="5" applyFont="1" applyFill="1" applyBorder="1" applyAlignment="1">
      <alignment horizontal="left" vertical="top" wrapText="1"/>
    </xf>
    <xf numFmtId="0" fontId="8" fillId="0" borderId="10" xfId="5" applyFont="1" applyFill="1" applyBorder="1" applyAlignment="1">
      <alignment vertical="top"/>
    </xf>
    <xf numFmtId="0" fontId="8" fillId="0" borderId="3" xfId="5" applyFont="1" applyFill="1" applyBorder="1" applyAlignment="1">
      <alignment vertical="top"/>
    </xf>
    <xf numFmtId="0" fontId="8" fillId="0" borderId="9" xfId="5" applyFont="1" applyFill="1" applyBorder="1" applyAlignment="1">
      <alignment horizontal="center" vertical="top" wrapText="1"/>
    </xf>
    <xf numFmtId="0" fontId="11" fillId="0" borderId="9" xfId="5" applyFont="1" applyBorder="1" applyAlignment="1">
      <alignment horizontal="left" vertical="top"/>
    </xf>
    <xf numFmtId="0" fontId="8" fillId="0" borderId="9" xfId="5" applyFont="1" applyBorder="1" applyAlignment="1">
      <alignment horizontal="center" vertical="top" wrapText="1"/>
    </xf>
    <xf numFmtId="43" fontId="8" fillId="0" borderId="9" xfId="6" applyFont="1" applyBorder="1" applyAlignment="1">
      <alignment horizontal="center" vertical="top"/>
    </xf>
    <xf numFmtId="43" fontId="8" fillId="0" borderId="9" xfId="6" applyFont="1" applyFill="1" applyBorder="1" applyAlignment="1">
      <alignment horizontal="center" vertical="top"/>
    </xf>
    <xf numFmtId="0" fontId="8" fillId="0" borderId="8" xfId="5" applyFont="1" applyBorder="1" applyAlignment="1">
      <alignment horizontal="left" vertical="top" wrapText="1"/>
    </xf>
    <xf numFmtId="0" fontId="16" fillId="0" borderId="9" xfId="5" applyFont="1" applyBorder="1" applyAlignment="1">
      <alignment horizontal="center" vertical="top"/>
    </xf>
    <xf numFmtId="0" fontId="16" fillId="0" borderId="0" xfId="5" applyFont="1" applyBorder="1" applyAlignment="1">
      <alignment horizontal="left" vertical="top" wrapText="1"/>
    </xf>
    <xf numFmtId="0" fontId="17" fillId="0" borderId="9" xfId="5" applyFont="1" applyBorder="1" applyAlignment="1">
      <alignment horizontal="left" vertical="top" wrapText="1"/>
    </xf>
    <xf numFmtId="0" fontId="11" fillId="0" borderId="9" xfId="5" applyFont="1" applyBorder="1" applyAlignment="1">
      <alignment horizontal="center" vertical="top" shrinkToFit="1"/>
    </xf>
    <xf numFmtId="0" fontId="18" fillId="0" borderId="9" xfId="5" applyFont="1" applyBorder="1" applyAlignment="1">
      <alignment horizontal="left" vertical="top"/>
    </xf>
    <xf numFmtId="0" fontId="18" fillId="0" borderId="8" xfId="5" applyFont="1" applyBorder="1" applyAlignment="1">
      <alignment horizontal="left" vertical="top"/>
    </xf>
    <xf numFmtId="0" fontId="8" fillId="0" borderId="9" xfId="5" applyFont="1" applyBorder="1" applyAlignment="1">
      <alignment vertical="top" wrapText="1"/>
    </xf>
    <xf numFmtId="0" fontId="8" fillId="3" borderId="9" xfId="5" applyFont="1" applyFill="1" applyBorder="1" applyAlignment="1">
      <alignment vertical="top"/>
    </xf>
    <xf numFmtId="0" fontId="8" fillId="0" borderId="14" xfId="5" applyFont="1" applyBorder="1" applyAlignment="1">
      <alignment horizontal="center" vertical="top"/>
    </xf>
    <xf numFmtId="0" fontId="8" fillId="0" borderId="14" xfId="5" applyFont="1" applyBorder="1" applyAlignment="1">
      <alignment horizontal="left" vertical="top" wrapText="1"/>
    </xf>
    <xf numFmtId="0" fontId="8" fillId="0" borderId="15" xfId="5" applyFont="1" applyBorder="1" applyAlignment="1">
      <alignment horizontal="center" vertical="top"/>
    </xf>
    <xf numFmtId="0" fontId="8" fillId="0" borderId="14" xfId="5" applyFont="1" applyBorder="1" applyAlignment="1">
      <alignment horizontal="left" vertical="top"/>
    </xf>
    <xf numFmtId="0" fontId="8" fillId="0" borderId="16" xfId="5" applyFont="1" applyBorder="1" applyAlignment="1">
      <alignment horizontal="center" vertical="top"/>
    </xf>
    <xf numFmtId="0" fontId="8" fillId="0" borderId="14" xfId="5" applyFont="1" applyBorder="1" applyAlignment="1">
      <alignment vertical="top"/>
    </xf>
    <xf numFmtId="0" fontId="8" fillId="0" borderId="17" xfId="5" applyFont="1" applyBorder="1" applyAlignment="1">
      <alignment horizontal="center" vertical="top"/>
    </xf>
    <xf numFmtId="0" fontId="8" fillId="0" borderId="18" xfId="5" applyFont="1" applyBorder="1" applyAlignment="1">
      <alignment horizontal="left" vertical="top" wrapText="1"/>
    </xf>
    <xf numFmtId="0" fontId="8" fillId="0" borderId="18" xfId="5" applyFont="1" applyBorder="1" applyAlignment="1">
      <alignment vertical="top"/>
    </xf>
    <xf numFmtId="0" fontId="8" fillId="0" borderId="19" xfId="5" applyFont="1" applyBorder="1" applyAlignment="1">
      <alignment horizontal="center" vertical="top"/>
    </xf>
    <xf numFmtId="43" fontId="19" fillId="0" borderId="0" xfId="6" applyFont="1" applyBorder="1" applyAlignment="1">
      <alignment horizontal="center" vertical="top"/>
    </xf>
    <xf numFmtId="0" fontId="19" fillId="0" borderId="9" xfId="5" applyFont="1" applyBorder="1" applyAlignment="1">
      <alignment vertical="top" wrapText="1"/>
    </xf>
    <xf numFmtId="0" fontId="8" fillId="0" borderId="8" xfId="5" applyFont="1" applyBorder="1" applyAlignment="1">
      <alignment vertical="top" wrapText="1"/>
    </xf>
    <xf numFmtId="0" fontId="8" fillId="0" borderId="3" xfId="5" applyFont="1" applyBorder="1" applyAlignment="1">
      <alignment horizontal="center" vertical="top" wrapText="1"/>
    </xf>
    <xf numFmtId="0" fontId="19" fillId="0" borderId="8" xfId="5" applyFont="1" applyBorder="1" applyAlignment="1">
      <alignment horizontal="left" vertical="top" wrapText="1"/>
    </xf>
    <xf numFmtId="0" fontId="65" fillId="0" borderId="8" xfId="5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top"/>
    </xf>
    <xf numFmtId="0" fontId="17" fillId="0" borderId="9" xfId="0" applyFont="1" applyBorder="1" applyAlignment="1">
      <alignment horizontal="left" vertical="top"/>
    </xf>
    <xf numFmtId="0" fontId="8" fillId="0" borderId="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9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top" shrinkToFit="1"/>
    </xf>
    <xf numFmtId="0" fontId="18" fillId="0" borderId="9" xfId="0" applyFont="1" applyBorder="1" applyAlignment="1">
      <alignment horizontal="left" vertical="top"/>
    </xf>
    <xf numFmtId="0" fontId="15" fillId="0" borderId="9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top"/>
    </xf>
    <xf numFmtId="0" fontId="18" fillId="0" borderId="8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8" xfId="5" applyFont="1" applyBorder="1" applyAlignment="1">
      <alignment horizontal="left" vertical="top"/>
    </xf>
    <xf numFmtId="0" fontId="19" fillId="0" borderId="9" xfId="5" applyFont="1" applyBorder="1" applyAlignment="1">
      <alignment horizontal="center" vertical="top"/>
    </xf>
    <xf numFmtId="0" fontId="11" fillId="0" borderId="8" xfId="5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top"/>
    </xf>
    <xf numFmtId="0" fontId="8" fillId="0" borderId="19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8" fillId="0" borderId="8" xfId="0" applyFont="1" applyBorder="1" applyAlignment="1">
      <alignment horizontal="left" vertical="top"/>
    </xf>
    <xf numFmtId="0" fontId="8" fillId="0" borderId="14" xfId="0" applyFont="1" applyBorder="1" applyAlignment="1">
      <alignment vertical="top"/>
    </xf>
    <xf numFmtId="0" fontId="19" fillId="0" borderId="9" xfId="0" applyFont="1" applyBorder="1" applyAlignment="1">
      <alignment horizontal="center" vertical="top"/>
    </xf>
    <xf numFmtId="0" fontId="19" fillId="0" borderId="0" xfId="0" applyFont="1" applyBorder="1" applyAlignment="1">
      <alignment vertical="top"/>
    </xf>
    <xf numFmtId="0" fontId="8" fillId="0" borderId="9" xfId="0" applyFont="1" applyFill="1" applyBorder="1" applyAlignment="1">
      <alignment vertical="top"/>
    </xf>
    <xf numFmtId="0" fontId="19" fillId="0" borderId="3" xfId="0" applyFont="1" applyBorder="1" applyAlignment="1">
      <alignment horizontal="center" vertical="top"/>
    </xf>
    <xf numFmtId="0" fontId="19" fillId="0" borderId="1" xfId="0" applyFont="1" applyBorder="1" applyAlignment="1">
      <alignment vertical="top"/>
    </xf>
    <xf numFmtId="0" fontId="8" fillId="0" borderId="6" xfId="0" applyFont="1" applyBorder="1" applyAlignment="1">
      <alignment horizontal="center" vertical="top"/>
    </xf>
    <xf numFmtId="0" fontId="8" fillId="0" borderId="10" xfId="0" applyFont="1" applyBorder="1" applyAlignment="1">
      <alignment vertical="top"/>
    </xf>
    <xf numFmtId="0" fontId="8" fillId="0" borderId="10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8" fillId="2" borderId="9" xfId="0" applyFont="1" applyFill="1" applyBorder="1" applyAlignment="1">
      <alignment vertical="top"/>
    </xf>
    <xf numFmtId="0" fontId="8" fillId="0" borderId="6" xfId="5" applyFont="1" applyBorder="1" applyAlignment="1">
      <alignment horizontal="center" vertical="top"/>
    </xf>
    <xf numFmtId="0" fontId="8" fillId="0" borderId="10" xfId="5" applyFont="1" applyBorder="1" applyAlignment="1">
      <alignment horizontal="center" vertical="top"/>
    </xf>
    <xf numFmtId="43" fontId="20" fillId="0" borderId="0" xfId="1" applyFont="1" applyBorder="1" applyAlignment="1">
      <alignment horizontal="center" vertical="top"/>
    </xf>
    <xf numFmtId="0" fontId="21" fillId="0" borderId="0" xfId="0" applyFont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43" fontId="7" fillId="0" borderId="0" xfId="6" applyFont="1" applyBorder="1" applyAlignment="1">
      <alignment horizontal="center" vertical="top"/>
    </xf>
    <xf numFmtId="0" fontId="7" fillId="0" borderId="0" xfId="5" applyFont="1" applyBorder="1" applyAlignment="1">
      <alignment vertical="top" wrapText="1"/>
    </xf>
    <xf numFmtId="0" fontId="6" fillId="0" borderId="0" xfId="5" applyFont="1" applyBorder="1" applyAlignment="1">
      <alignment horizontal="center" vertical="top"/>
    </xf>
    <xf numFmtId="0" fontId="6" fillId="0" borderId="0" xfId="5" applyFont="1" applyBorder="1" applyAlignment="1">
      <alignment vertical="top" wrapText="1"/>
    </xf>
    <xf numFmtId="0" fontId="116" fillId="9" borderId="145" xfId="7" applyFont="1" applyFill="1" applyBorder="1" applyAlignment="1">
      <alignment horizontal="center" vertical="center"/>
    </xf>
    <xf numFmtId="0" fontId="117" fillId="0" borderId="150" xfId="7" applyFont="1" applyBorder="1" applyAlignment="1">
      <alignment horizontal="center" vertical="center"/>
    </xf>
    <xf numFmtId="0" fontId="5" fillId="0" borderId="0" xfId="5" applyFont="1" applyBorder="1" applyAlignment="1">
      <alignment horizontal="center" vertical="top"/>
    </xf>
    <xf numFmtId="0" fontId="7" fillId="0" borderId="0" xfId="5" applyFont="1" applyBorder="1" applyAlignment="1">
      <alignment horizontal="center" vertical="top"/>
    </xf>
    <xf numFmtId="0" fontId="15" fillId="2" borderId="7" xfId="5" applyFont="1" applyFill="1" applyBorder="1" applyAlignment="1">
      <alignment horizontal="center" vertical="top"/>
    </xf>
    <xf numFmtId="0" fontId="15" fillId="2" borderId="8" xfId="5" applyFont="1" applyFill="1" applyBorder="1" applyAlignment="1">
      <alignment horizontal="center" vertical="top"/>
    </xf>
    <xf numFmtId="0" fontId="88" fillId="0" borderId="2" xfId="9" applyFont="1" applyFill="1" applyBorder="1" applyAlignment="1">
      <alignment horizontal="left" vertical="top" wrapText="1"/>
    </xf>
    <xf numFmtId="0" fontId="88" fillId="0" borderId="9" xfId="9" applyFont="1" applyFill="1" applyBorder="1" applyAlignment="1">
      <alignment horizontal="left" vertical="top" wrapText="1"/>
    </xf>
    <xf numFmtId="0" fontId="87" fillId="0" borderId="0" xfId="9" applyFont="1" applyFill="1" applyAlignment="1">
      <alignment horizontal="center" vertical="center"/>
    </xf>
    <xf numFmtId="0" fontId="87" fillId="0" borderId="0" xfId="9" applyFont="1" applyFill="1" applyBorder="1" applyAlignment="1">
      <alignment horizontal="center" vertical="center"/>
    </xf>
    <xf numFmtId="49" fontId="87" fillId="0" borderId="0" xfId="9" applyNumberFormat="1" applyFont="1" applyFill="1" applyBorder="1" applyAlignment="1">
      <alignment horizontal="center" vertical="center"/>
    </xf>
    <xf numFmtId="0" fontId="88" fillId="0" borderId="108" xfId="9" applyFont="1" applyFill="1" applyBorder="1" applyAlignment="1">
      <alignment horizontal="left" vertical="top" wrapText="1"/>
    </xf>
    <xf numFmtId="0" fontId="88" fillId="0" borderId="109" xfId="9" applyFont="1" applyFill="1" applyBorder="1" applyAlignment="1">
      <alignment horizontal="left" vertical="top" wrapText="1"/>
    </xf>
    <xf numFmtId="0" fontId="88" fillId="0" borderId="110" xfId="9" applyFont="1" applyFill="1" applyBorder="1" applyAlignment="1">
      <alignment horizontal="left" vertical="top" wrapText="1"/>
    </xf>
    <xf numFmtId="0" fontId="88" fillId="0" borderId="14" xfId="9" applyFont="1" applyFill="1" applyBorder="1" applyAlignment="1">
      <alignment horizontal="left" vertical="top" wrapText="1"/>
    </xf>
    <xf numFmtId="0" fontId="87" fillId="0" borderId="2" xfId="9" applyFont="1" applyFill="1" applyBorder="1" applyAlignment="1">
      <alignment horizontal="left" vertical="top" wrapText="1"/>
    </xf>
    <xf numFmtId="0" fontId="87" fillId="0" borderId="3" xfId="9" applyFont="1" applyFill="1" applyBorder="1" applyAlignment="1">
      <alignment horizontal="left" vertical="top" wrapText="1"/>
    </xf>
    <xf numFmtId="0" fontId="88" fillId="0" borderId="3" xfId="9" applyFont="1" applyFill="1" applyBorder="1" applyAlignment="1">
      <alignment horizontal="left" vertical="top" wrapText="1"/>
    </xf>
    <xf numFmtId="0" fontId="88" fillId="0" borderId="11" xfId="9" applyFont="1" applyFill="1" applyBorder="1" applyAlignment="1">
      <alignment horizontal="left" vertical="top" wrapText="1"/>
    </xf>
    <xf numFmtId="0" fontId="88" fillId="0" borderId="8" xfId="9" applyFont="1" applyFill="1" applyBorder="1" applyAlignment="1">
      <alignment horizontal="left" vertical="top" wrapText="1"/>
    </xf>
    <xf numFmtId="0" fontId="88" fillId="0" borderId="2" xfId="9" applyFont="1" applyBorder="1" applyAlignment="1">
      <alignment horizontal="left" vertical="center" wrapText="1"/>
    </xf>
    <xf numFmtId="0" fontId="88" fillId="0" borderId="3" xfId="9" applyFont="1" applyBorder="1" applyAlignment="1">
      <alignment horizontal="left" vertical="center" wrapText="1"/>
    </xf>
    <xf numFmtId="0" fontId="88" fillId="0" borderId="2" xfId="9" applyFont="1" applyFill="1" applyBorder="1" applyAlignment="1">
      <alignment horizontal="left" vertical="top"/>
    </xf>
    <xf numFmtId="0" fontId="88" fillId="0" borderId="3" xfId="9" applyFont="1" applyFill="1" applyBorder="1" applyAlignment="1">
      <alignment horizontal="left" vertical="top"/>
    </xf>
    <xf numFmtId="0" fontId="91" fillId="0" borderId="2" xfId="9" applyFont="1" applyFill="1" applyBorder="1" applyAlignment="1">
      <alignment horizontal="left" vertical="top" wrapText="1"/>
    </xf>
    <xf numFmtId="0" fontId="91" fillId="0" borderId="9" xfId="9" applyFont="1" applyFill="1" applyBorder="1" applyAlignment="1">
      <alignment horizontal="left" vertical="top" wrapText="1"/>
    </xf>
    <xf numFmtId="0" fontId="91" fillId="0" borderId="3" xfId="9" applyFont="1" applyFill="1" applyBorder="1" applyAlignment="1">
      <alignment horizontal="left" vertical="top" wrapText="1"/>
    </xf>
    <xf numFmtId="0" fontId="88" fillId="0" borderId="110" xfId="9" applyFont="1" applyFill="1" applyBorder="1" applyAlignment="1">
      <alignment horizontal="left" vertical="top"/>
    </xf>
    <xf numFmtId="0" fontId="88" fillId="0" borderId="2" xfId="9" applyFont="1" applyBorder="1" applyAlignment="1">
      <alignment horizontal="left" vertical="top" wrapText="1"/>
    </xf>
    <xf numFmtId="0" fontId="88" fillId="0" borderId="3" xfId="9" applyFont="1" applyBorder="1" applyAlignment="1">
      <alignment horizontal="left" vertical="top" wrapText="1"/>
    </xf>
    <xf numFmtId="0" fontId="88" fillId="0" borderId="9" xfId="9" applyFont="1" applyBorder="1" applyAlignment="1">
      <alignment horizontal="left" vertical="center" wrapText="1"/>
    </xf>
    <xf numFmtId="0" fontId="89" fillId="0" borderId="2" xfId="9" applyFont="1" applyFill="1" applyBorder="1" applyAlignment="1">
      <alignment horizontal="left" vertical="top" wrapText="1"/>
    </xf>
    <xf numFmtId="0" fontId="89" fillId="0" borderId="9" xfId="9" applyFont="1" applyFill="1" applyBorder="1" applyAlignment="1">
      <alignment horizontal="left" vertical="top" wrapText="1"/>
    </xf>
    <xf numFmtId="0" fontId="88" fillId="0" borderId="18" xfId="9" applyFont="1" applyFill="1" applyBorder="1" applyAlignment="1">
      <alignment horizontal="left" vertical="top" wrapText="1"/>
    </xf>
    <xf numFmtId="0" fontId="88" fillId="0" borderId="108" xfId="9" applyFont="1" applyBorder="1" applyAlignment="1">
      <alignment horizontal="left" vertical="center" wrapText="1"/>
    </xf>
    <xf numFmtId="0" fontId="88" fillId="0" borderId="110" xfId="9" applyFont="1" applyBorder="1" applyAlignment="1">
      <alignment horizontal="left" vertical="center" wrapText="1"/>
    </xf>
    <xf numFmtId="0" fontId="88" fillId="0" borderId="108" xfId="9" applyFont="1" applyBorder="1" applyAlignment="1">
      <alignment horizontal="left" vertical="top" wrapText="1"/>
    </xf>
    <xf numFmtId="0" fontId="88" fillId="0" borderId="110" xfId="9" applyFont="1" applyBorder="1" applyAlignment="1">
      <alignment horizontal="left" vertical="top" wrapText="1"/>
    </xf>
    <xf numFmtId="0" fontId="88" fillId="0" borderId="109" xfId="9" applyFont="1" applyBorder="1" applyAlignment="1">
      <alignment horizontal="left" vertical="top" wrapText="1"/>
    </xf>
    <xf numFmtId="0" fontId="88" fillId="0" borderId="0" xfId="9" applyFont="1" applyFill="1" applyAlignment="1">
      <alignment horizontal="left" vertical="center" wrapText="1"/>
    </xf>
    <xf numFmtId="0" fontId="77" fillId="0" borderId="3" xfId="8" applyFont="1" applyBorder="1" applyAlignment="1">
      <alignment horizontal="center"/>
    </xf>
    <xf numFmtId="0" fontId="77" fillId="0" borderId="6" xfId="8" applyFont="1" applyBorder="1" applyAlignment="1">
      <alignment horizontal="center"/>
    </xf>
    <xf numFmtId="0" fontId="77" fillId="0" borderId="39" xfId="8" applyFont="1" applyBorder="1" applyAlignment="1">
      <alignment horizontal="center"/>
    </xf>
    <xf numFmtId="0" fontId="77" fillId="0" borderId="10" xfId="8" applyFont="1" applyBorder="1" applyAlignment="1">
      <alignment horizontal="center"/>
    </xf>
    <xf numFmtId="0" fontId="77" fillId="0" borderId="30" xfId="8" applyFont="1" applyBorder="1" applyAlignment="1">
      <alignment horizontal="center"/>
    </xf>
    <xf numFmtId="0" fontId="77" fillId="0" borderId="31" xfId="8" applyFont="1" applyBorder="1" applyAlignment="1">
      <alignment horizontal="center"/>
    </xf>
    <xf numFmtId="0" fontId="77" fillId="0" borderId="46" xfId="8" applyFont="1" applyBorder="1" applyAlignment="1">
      <alignment horizontal="center"/>
    </xf>
    <xf numFmtId="0" fontId="77" fillId="0" borderId="62" xfId="8" applyFont="1" applyBorder="1" applyAlignment="1">
      <alignment horizontal="center"/>
    </xf>
    <xf numFmtId="0" fontId="76" fillId="0" borderId="0" xfId="8" applyFont="1" applyAlignment="1">
      <alignment horizontal="center"/>
    </xf>
    <xf numFmtId="0" fontId="76" fillId="0" borderId="0" xfId="8" applyFont="1" applyBorder="1" applyAlignment="1">
      <alignment horizontal="center"/>
    </xf>
    <xf numFmtId="0" fontId="77" fillId="0" borderId="29" xfId="8" applyFont="1" applyBorder="1" applyAlignment="1">
      <alignment horizontal="center"/>
    </xf>
    <xf numFmtId="0" fontId="119" fillId="0" borderId="0" xfId="5" applyFont="1" applyBorder="1" applyAlignment="1">
      <alignment horizontal="center"/>
    </xf>
    <xf numFmtId="0" fontId="122" fillId="0" borderId="0" xfId="4" applyFont="1" applyBorder="1" applyAlignment="1">
      <alignment horizontal="center"/>
    </xf>
    <xf numFmtId="0" fontId="122" fillId="0" borderId="143" xfId="4" applyFont="1" applyBorder="1" applyAlignment="1">
      <alignment horizontal="center"/>
    </xf>
    <xf numFmtId="0" fontId="121" fillId="0" borderId="57" xfId="4" applyFont="1" applyBorder="1" applyAlignment="1">
      <alignment horizontal="center" vertical="center"/>
    </xf>
    <xf numFmtId="0" fontId="121" fillId="0" borderId="58" xfId="4" applyFont="1" applyBorder="1" applyAlignment="1">
      <alignment horizontal="center" vertical="center"/>
    </xf>
    <xf numFmtId="0" fontId="121" fillId="0" borderId="59" xfId="4" applyFont="1" applyBorder="1" applyAlignment="1">
      <alignment horizontal="center" vertical="center"/>
    </xf>
    <xf numFmtId="0" fontId="122" fillId="8" borderId="5" xfId="4" applyFont="1" applyFill="1" applyBorder="1" applyAlignment="1">
      <alignment horizontal="center"/>
    </xf>
    <xf numFmtId="0" fontId="122" fillId="8" borderId="12" xfId="4" applyFont="1" applyFill="1" applyBorder="1" applyAlignment="1">
      <alignment horizontal="center"/>
    </xf>
    <xf numFmtId="0" fontId="122" fillId="8" borderId="13" xfId="4" applyFont="1" applyFill="1" applyBorder="1" applyAlignment="1">
      <alignment horizontal="center"/>
    </xf>
    <xf numFmtId="0" fontId="122" fillId="6" borderId="5" xfId="4" applyFont="1" applyFill="1" applyBorder="1" applyAlignment="1">
      <alignment horizontal="center"/>
    </xf>
    <xf numFmtId="0" fontId="122" fillId="6" borderId="12" xfId="4" applyFont="1" applyFill="1" applyBorder="1" applyAlignment="1">
      <alignment horizontal="center"/>
    </xf>
    <xf numFmtId="0" fontId="122" fillId="6" borderId="13" xfId="4" applyFont="1" applyFill="1" applyBorder="1" applyAlignment="1">
      <alignment horizontal="center"/>
    </xf>
    <xf numFmtId="0" fontId="1" fillId="2" borderId="0" xfId="7" applyFill="1" applyBorder="1" applyAlignment="1">
      <alignment horizontal="center"/>
    </xf>
    <xf numFmtId="0" fontId="1" fillId="2" borderId="8" xfId="7" applyFill="1" applyBorder="1" applyAlignment="1">
      <alignment horizontal="center"/>
    </xf>
    <xf numFmtId="0" fontId="1" fillId="74" borderId="5" xfId="7" applyFill="1" applyBorder="1" applyAlignment="1">
      <alignment horizontal="center"/>
    </xf>
    <xf numFmtId="0" fontId="1" fillId="74" borderId="21" xfId="7" applyFill="1" applyBorder="1" applyAlignment="1">
      <alignment horizontal="center"/>
    </xf>
    <xf numFmtId="0" fontId="1" fillId="74" borderId="12" xfId="7" applyFill="1" applyBorder="1" applyAlignment="1">
      <alignment horizontal="center"/>
    </xf>
    <xf numFmtId="164" fontId="25" fillId="71" borderId="2" xfId="4" applyNumberFormat="1" applyFont="1" applyFill="1" applyBorder="1" applyAlignment="1">
      <alignment horizontal="center" vertical="center"/>
    </xf>
    <xf numFmtId="164" fontId="25" fillId="71" borderId="132" xfId="4" applyNumberFormat="1" applyFont="1" applyFill="1" applyBorder="1" applyAlignment="1">
      <alignment horizontal="center" vertical="center"/>
    </xf>
    <xf numFmtId="0" fontId="27" fillId="25" borderId="4" xfId="4" applyFont="1" applyFill="1" applyBorder="1" applyAlignment="1">
      <alignment horizontal="center"/>
    </xf>
    <xf numFmtId="0" fontId="27" fillId="6" borderId="4" xfId="4" applyFont="1" applyFill="1" applyBorder="1" applyAlignment="1">
      <alignment horizontal="center"/>
    </xf>
    <xf numFmtId="164" fontId="25" fillId="13" borderId="2" xfId="4" applyNumberFormat="1" applyFont="1" applyFill="1" applyBorder="1" applyAlignment="1">
      <alignment horizontal="center" vertical="center"/>
    </xf>
    <xf numFmtId="164" fontId="25" fillId="13" borderId="9" xfId="4" applyNumberFormat="1" applyFont="1" applyFill="1" applyBorder="1" applyAlignment="1">
      <alignment horizontal="center" vertical="center"/>
    </xf>
    <xf numFmtId="164" fontId="25" fillId="13" borderId="132" xfId="4" applyNumberFormat="1" applyFont="1" applyFill="1" applyBorder="1" applyAlignment="1">
      <alignment horizontal="center" vertical="center"/>
    </xf>
    <xf numFmtId="0" fontId="25" fillId="0" borderId="9" xfId="4" applyFont="1" applyFill="1" applyBorder="1" applyAlignment="1">
      <alignment horizontal="center" vertical="center"/>
    </xf>
    <xf numFmtId="0" fontId="25" fillId="0" borderId="132" xfId="4" applyFont="1" applyFill="1" applyBorder="1" applyAlignment="1">
      <alignment horizontal="center" vertical="center"/>
    </xf>
    <xf numFmtId="0" fontId="25" fillId="0" borderId="2" xfId="4" applyFont="1" applyFill="1" applyBorder="1" applyAlignment="1">
      <alignment horizontal="center" vertical="center"/>
    </xf>
    <xf numFmtId="0" fontId="111" fillId="9" borderId="2" xfId="4" applyFont="1" applyFill="1" applyBorder="1" applyAlignment="1">
      <alignment horizontal="center" vertical="center"/>
    </xf>
    <xf numFmtId="0" fontId="111" fillId="9" borderId="9" xfId="4" applyFont="1" applyFill="1" applyBorder="1" applyAlignment="1">
      <alignment horizontal="center" vertical="center"/>
    </xf>
    <xf numFmtId="0" fontId="111" fillId="9" borderId="3" xfId="4" applyFont="1" applyFill="1" applyBorder="1" applyAlignment="1">
      <alignment horizontal="center" vertical="center"/>
    </xf>
    <xf numFmtId="0" fontId="25" fillId="0" borderId="8" xfId="4" applyFont="1" applyBorder="1" applyAlignment="1">
      <alignment horizontal="center" vertical="center"/>
    </xf>
    <xf numFmtId="0" fontId="25" fillId="0" borderId="133" xfId="4" applyFont="1" applyBorder="1" applyAlignment="1">
      <alignment horizontal="center" vertical="center"/>
    </xf>
    <xf numFmtId="0" fontId="27" fillId="25" borderId="2" xfId="4" applyFont="1" applyFill="1" applyBorder="1" applyAlignment="1">
      <alignment horizontal="center" vertical="center"/>
    </xf>
    <xf numFmtId="0" fontId="27" fillId="25" borderId="3" xfId="4" applyFont="1" applyFill="1" applyBorder="1" applyAlignment="1">
      <alignment horizontal="center" vertical="center"/>
    </xf>
    <xf numFmtId="0" fontId="25" fillId="0" borderId="134" xfId="4" applyFont="1" applyBorder="1" applyAlignment="1">
      <alignment horizontal="center" vertical="center"/>
    </xf>
    <xf numFmtId="0" fontId="25" fillId="0" borderId="122" xfId="4" applyFont="1" applyBorder="1" applyAlignment="1">
      <alignment horizontal="center" vertical="center"/>
    </xf>
    <xf numFmtId="0" fontId="25" fillId="0" borderId="135" xfId="4" applyFont="1" applyBorder="1" applyAlignment="1">
      <alignment horizontal="center" vertical="center"/>
    </xf>
    <xf numFmtId="0" fontId="25" fillId="0" borderId="7" xfId="4" applyFont="1" applyBorder="1" applyAlignment="1">
      <alignment horizontal="center" vertical="center"/>
    </xf>
    <xf numFmtId="0" fontId="25" fillId="0" borderId="0" xfId="4" applyFont="1" applyBorder="1" applyAlignment="1">
      <alignment horizontal="center" vertical="center"/>
    </xf>
    <xf numFmtId="0" fontId="25" fillId="0" borderId="6" xfId="4" applyFont="1" applyBorder="1" applyAlignment="1">
      <alignment horizontal="center" vertical="center"/>
    </xf>
    <xf numFmtId="0" fontId="25" fillId="0" borderId="1" xfId="4" applyFont="1" applyBorder="1" applyAlignment="1">
      <alignment horizontal="center" vertical="center"/>
    </xf>
    <xf numFmtId="0" fontId="25" fillId="0" borderId="10" xfId="4" applyFont="1" applyBorder="1" applyAlignment="1">
      <alignment horizontal="center" vertical="center"/>
    </xf>
    <xf numFmtId="0" fontId="25" fillId="0" borderId="136" xfId="4" applyFont="1" applyFill="1" applyBorder="1" applyAlignment="1">
      <alignment horizontal="center" vertical="center"/>
    </xf>
    <xf numFmtId="0" fontId="25" fillId="0" borderId="135" xfId="4" applyFont="1" applyFill="1" applyBorder="1" applyAlignment="1">
      <alignment horizontal="center" vertical="center"/>
    </xf>
    <xf numFmtId="0" fontId="25" fillId="0" borderId="133" xfId="4" applyFont="1" applyFill="1" applyBorder="1" applyAlignment="1">
      <alignment horizontal="center" vertical="center"/>
    </xf>
    <xf numFmtId="0" fontId="25" fillId="0" borderId="8" xfId="4" applyFont="1" applyFill="1" applyBorder="1" applyAlignment="1">
      <alignment horizontal="center" vertical="center"/>
    </xf>
    <xf numFmtId="0" fontId="25" fillId="0" borderId="9" xfId="4" applyFont="1" applyFill="1" applyBorder="1" applyAlignment="1">
      <alignment horizontal="center" vertical="center" wrapText="1"/>
    </xf>
    <xf numFmtId="0" fontId="25" fillId="0" borderId="132" xfId="4" applyFont="1" applyFill="1" applyBorder="1" applyAlignment="1">
      <alignment horizontal="center" vertical="center" wrapText="1"/>
    </xf>
    <xf numFmtId="164" fontId="25" fillId="71" borderId="9" xfId="4" applyNumberFormat="1" applyFont="1" applyFill="1" applyBorder="1" applyAlignment="1">
      <alignment horizontal="center" vertical="center"/>
    </xf>
    <xf numFmtId="164" fontId="25" fillId="0" borderId="5" xfId="4" applyNumberFormat="1" applyFont="1" applyFill="1" applyBorder="1" applyAlignment="1">
      <alignment horizontal="center"/>
    </xf>
    <xf numFmtId="164" fontId="25" fillId="0" borderId="12" xfId="4" applyNumberFormat="1" applyFont="1" applyFill="1" applyBorder="1" applyAlignment="1">
      <alignment horizontal="center"/>
    </xf>
    <xf numFmtId="164" fontId="25" fillId="0" borderId="13" xfId="4" applyNumberFormat="1" applyFont="1" applyFill="1" applyBorder="1" applyAlignment="1">
      <alignment horizontal="center"/>
    </xf>
    <xf numFmtId="0" fontId="27" fillId="11" borderId="4" xfId="4" applyFont="1" applyFill="1" applyBorder="1" applyAlignment="1">
      <alignment horizontal="center" vertical="center"/>
    </xf>
    <xf numFmtId="0" fontId="27" fillId="11" borderId="4" xfId="4" applyFont="1" applyFill="1" applyBorder="1" applyAlignment="1">
      <alignment horizontal="left" vertical="center"/>
    </xf>
    <xf numFmtId="0" fontId="27" fillId="0" borderId="2" xfId="4" applyFont="1" applyFill="1" applyBorder="1" applyAlignment="1">
      <alignment horizontal="center" vertical="center"/>
    </xf>
    <xf numFmtId="0" fontId="27" fillId="0" borderId="3" xfId="4" applyFont="1" applyFill="1" applyBorder="1" applyAlignment="1">
      <alignment horizontal="center" vertical="center"/>
    </xf>
    <xf numFmtId="0" fontId="27" fillId="11" borderId="2" xfId="4" applyFont="1" applyFill="1" applyBorder="1" applyAlignment="1">
      <alignment horizontal="center" vertical="center"/>
    </xf>
    <xf numFmtId="0" fontId="27" fillId="11" borderId="3" xfId="4" applyFont="1" applyFill="1" applyBorder="1" applyAlignment="1">
      <alignment horizontal="center" vertical="center"/>
    </xf>
    <xf numFmtId="0" fontId="12" fillId="0" borderId="0" xfId="7" applyFont="1" applyAlignment="1">
      <alignment horizontal="center" vertical="top" wrapText="1"/>
    </xf>
    <xf numFmtId="0" fontId="28" fillId="10" borderId="21" xfId="0" applyFont="1" applyFill="1" applyBorder="1" applyAlignment="1">
      <alignment horizontal="center"/>
    </xf>
    <xf numFmtId="0" fontId="28" fillId="15" borderId="0" xfId="0" applyFont="1" applyFill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5" borderId="9" xfId="0" applyFont="1" applyFill="1" applyBorder="1" applyAlignment="1">
      <alignment horizontal="center" vertical="center"/>
    </xf>
    <xf numFmtId="0" fontId="29" fillId="5" borderId="3" xfId="0" applyFont="1" applyFill="1" applyBorder="1" applyAlignment="1">
      <alignment horizontal="center" vertical="center"/>
    </xf>
    <xf numFmtId="0" fontId="29" fillId="5" borderId="7" xfId="0" applyFont="1" applyFill="1" applyBorder="1" applyAlignment="1">
      <alignment horizontal="center" vertical="center"/>
    </xf>
    <xf numFmtId="0" fontId="29" fillId="5" borderId="6" xfId="0" applyFont="1" applyFill="1" applyBorder="1" applyAlignment="1">
      <alignment horizontal="center" vertical="center"/>
    </xf>
    <xf numFmtId="0" fontId="29" fillId="0" borderId="9" xfId="0" applyFont="1" applyBorder="1" applyAlignment="1">
      <alignment vertical="top" wrapText="1"/>
    </xf>
    <xf numFmtId="0" fontId="29" fillId="0" borderId="3" xfId="0" applyFont="1" applyBorder="1" applyAlignment="1">
      <alignment vertical="top" wrapText="1"/>
    </xf>
    <xf numFmtId="0" fontId="29" fillId="0" borderId="2" xfId="0" applyFont="1" applyBorder="1" applyAlignment="1">
      <alignment horizontal="center" vertical="center"/>
    </xf>
    <xf numFmtId="0" fontId="113" fillId="93" borderId="20" xfId="7" applyFont="1" applyFill="1" applyBorder="1" applyAlignment="1">
      <alignment horizontal="center" vertical="center"/>
    </xf>
    <xf numFmtId="0" fontId="113" fillId="93" borderId="11" xfId="7" applyFont="1" applyFill="1" applyBorder="1" applyAlignment="1">
      <alignment horizontal="center" vertical="center"/>
    </xf>
    <xf numFmtId="14" fontId="115" fillId="11" borderId="20" xfId="7" applyNumberFormat="1" applyFont="1" applyFill="1" applyBorder="1" applyAlignment="1">
      <alignment horizontal="center" vertical="center"/>
    </xf>
    <xf numFmtId="14" fontId="115" fillId="11" borderId="7" xfId="7" applyNumberFormat="1" applyFont="1" applyFill="1" applyBorder="1" applyAlignment="1">
      <alignment horizontal="center" vertical="center"/>
    </xf>
    <xf numFmtId="14" fontId="115" fillId="11" borderId="6" xfId="7" applyNumberFormat="1" applyFont="1" applyFill="1" applyBorder="1" applyAlignment="1">
      <alignment horizontal="center" vertical="center"/>
    </xf>
    <xf numFmtId="0" fontId="113" fillId="83" borderId="20" xfId="7" applyFont="1" applyFill="1" applyBorder="1" applyAlignment="1">
      <alignment horizontal="center" vertical="center"/>
    </xf>
    <xf numFmtId="0" fontId="113" fillId="83" borderId="21" xfId="7" applyFont="1" applyFill="1" applyBorder="1" applyAlignment="1">
      <alignment horizontal="center" vertical="center"/>
    </xf>
    <xf numFmtId="0" fontId="113" fillId="83" borderId="11" xfId="7" applyFont="1" applyFill="1" applyBorder="1" applyAlignment="1">
      <alignment horizontal="center" vertical="center"/>
    </xf>
    <xf numFmtId="0" fontId="113" fillId="79" borderId="21" xfId="7" applyFont="1" applyFill="1" applyBorder="1" applyAlignment="1">
      <alignment horizontal="center" vertical="center"/>
    </xf>
    <xf numFmtId="0" fontId="113" fillId="79" borderId="11" xfId="7" applyFont="1" applyFill="1" applyBorder="1" applyAlignment="1">
      <alignment horizontal="center" vertical="center"/>
    </xf>
    <xf numFmtId="0" fontId="115" fillId="8" borderId="0" xfId="7" applyFont="1" applyFill="1" applyBorder="1" applyAlignment="1">
      <alignment horizontal="center" vertical="center"/>
    </xf>
    <xf numFmtId="0" fontId="115" fillId="8" borderId="125" xfId="7" applyFont="1" applyFill="1" applyBorder="1" applyAlignment="1">
      <alignment horizontal="center" vertical="center"/>
    </xf>
    <xf numFmtId="0" fontId="115" fillId="8" borderId="8" xfId="7" applyFont="1" applyFill="1" applyBorder="1" applyAlignment="1">
      <alignment horizontal="center" vertical="center"/>
    </xf>
    <xf numFmtId="0" fontId="115" fillId="8" borderId="121" xfId="7" applyFont="1" applyFill="1" applyBorder="1" applyAlignment="1">
      <alignment horizontal="center" vertical="center"/>
    </xf>
    <xf numFmtId="0" fontId="115" fillId="8" borderId="123" xfId="7" applyFont="1" applyFill="1" applyBorder="1" applyAlignment="1">
      <alignment horizontal="center" vertical="center"/>
    </xf>
    <xf numFmtId="0" fontId="113" fillId="87" borderId="20" xfId="7" applyFont="1" applyFill="1" applyBorder="1" applyAlignment="1">
      <alignment horizontal="center" vertical="center"/>
    </xf>
    <xf numFmtId="0" fontId="113" fillId="87" borderId="21" xfId="7" applyFont="1" applyFill="1" applyBorder="1" applyAlignment="1">
      <alignment horizontal="center" vertical="center"/>
    </xf>
    <xf numFmtId="0" fontId="113" fillId="87" borderId="11" xfId="7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81" xfId="0" applyFont="1" applyBorder="1" applyAlignment="1">
      <alignment horizontal="center" vertical="center"/>
    </xf>
    <xf numFmtId="0" fontId="38" fillId="22" borderId="82" xfId="0" applyFont="1" applyFill="1" applyBorder="1" applyAlignment="1">
      <alignment horizontal="center" vertical="center"/>
    </xf>
    <xf numFmtId="0" fontId="38" fillId="22" borderId="83" xfId="0" applyFont="1" applyFill="1" applyBorder="1" applyAlignment="1">
      <alignment horizontal="center" vertical="center"/>
    </xf>
    <xf numFmtId="0" fontId="38" fillId="22" borderId="84" xfId="0" applyFont="1" applyFill="1" applyBorder="1" applyAlignment="1">
      <alignment horizontal="center" vertical="center"/>
    </xf>
    <xf numFmtId="0" fontId="38" fillId="22" borderId="85" xfId="0" applyFont="1" applyFill="1" applyBorder="1" applyAlignment="1">
      <alignment horizontal="center" vertical="center"/>
    </xf>
    <xf numFmtId="0" fontId="44" fillId="22" borderId="52" xfId="0" applyFont="1" applyFill="1" applyBorder="1" applyAlignment="1">
      <alignment horizontal="center" vertical="center"/>
    </xf>
    <xf numFmtId="0" fontId="44" fillId="22" borderId="0" xfId="0" applyFont="1" applyFill="1" applyBorder="1" applyAlignment="1">
      <alignment horizontal="center" vertical="center"/>
    </xf>
    <xf numFmtId="0" fontId="44" fillId="22" borderId="53" xfId="0" applyFont="1" applyFill="1" applyBorder="1" applyAlignment="1">
      <alignment horizontal="center" vertical="center"/>
    </xf>
    <xf numFmtId="0" fontId="44" fillId="22" borderId="54" xfId="0" applyFont="1" applyFill="1" applyBorder="1" applyAlignment="1">
      <alignment horizontal="center" vertical="center"/>
    </xf>
    <xf numFmtId="0" fontId="38" fillId="22" borderId="53" xfId="0" applyFont="1" applyFill="1" applyBorder="1" applyAlignment="1">
      <alignment horizontal="center" vertical="center"/>
    </xf>
    <xf numFmtId="0" fontId="38" fillId="22" borderId="54" xfId="0" applyFont="1" applyFill="1" applyBorder="1" applyAlignment="1">
      <alignment horizontal="center" vertical="center"/>
    </xf>
    <xf numFmtId="0" fontId="38" fillId="22" borderId="52" xfId="0" applyFont="1" applyFill="1" applyBorder="1" applyAlignment="1">
      <alignment horizontal="center" vertical="center"/>
    </xf>
    <xf numFmtId="0" fontId="38" fillId="22" borderId="50" xfId="0" applyFont="1" applyFill="1" applyBorder="1" applyAlignment="1">
      <alignment horizontal="center" vertical="center"/>
    </xf>
    <xf numFmtId="0" fontId="38" fillId="22" borderId="86" xfId="0" applyFont="1" applyFill="1" applyBorder="1" applyAlignment="1">
      <alignment horizontal="center" vertical="center"/>
    </xf>
    <xf numFmtId="0" fontId="38" fillId="22" borderId="87" xfId="0" applyFont="1" applyFill="1" applyBorder="1" applyAlignment="1">
      <alignment horizontal="center" vertical="center"/>
    </xf>
    <xf numFmtId="0" fontId="44" fillId="22" borderId="50" xfId="0" applyFont="1" applyFill="1" applyBorder="1" applyAlignment="1">
      <alignment horizontal="center" vertical="center"/>
    </xf>
    <xf numFmtId="0" fontId="67" fillId="19" borderId="23" xfId="0" applyFont="1" applyFill="1" applyBorder="1" applyAlignment="1">
      <alignment horizontal="center"/>
    </xf>
    <xf numFmtId="0" fontId="67" fillId="19" borderId="24" xfId="0" applyFont="1" applyFill="1" applyBorder="1" applyAlignment="1">
      <alignment horizontal="center"/>
    </xf>
    <xf numFmtId="0" fontId="67" fillId="19" borderId="25" xfId="0" applyFont="1" applyFill="1" applyBorder="1" applyAlignment="1">
      <alignment horizontal="center"/>
    </xf>
    <xf numFmtId="0" fontId="31" fillId="17" borderId="2" xfId="0" applyFont="1" applyFill="1" applyBorder="1" applyAlignment="1">
      <alignment horizontal="center" vertical="center" wrapText="1"/>
    </xf>
    <xf numFmtId="0" fontId="31" fillId="17" borderId="3" xfId="0" applyFont="1" applyFill="1" applyBorder="1" applyAlignment="1">
      <alignment horizontal="center" vertical="center" wrapText="1"/>
    </xf>
    <xf numFmtId="0" fontId="31" fillId="7" borderId="5" xfId="0" applyFont="1" applyFill="1" applyBorder="1" applyAlignment="1">
      <alignment horizontal="center" wrapText="1"/>
    </xf>
    <xf numFmtId="0" fontId="31" fillId="7" borderId="12" xfId="0" applyFont="1" applyFill="1" applyBorder="1" applyAlignment="1">
      <alignment horizontal="center" wrapText="1"/>
    </xf>
    <xf numFmtId="0" fontId="31" fillId="7" borderId="13" xfId="0" applyFont="1" applyFill="1" applyBorder="1" applyAlignment="1">
      <alignment horizontal="center" wrapText="1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left" wrapText="1"/>
    </xf>
    <xf numFmtId="0" fontId="31" fillId="18" borderId="2" xfId="0" applyFont="1" applyFill="1" applyBorder="1" applyAlignment="1">
      <alignment horizontal="center" vertical="center" wrapText="1"/>
    </xf>
    <xf numFmtId="0" fontId="31" fillId="18" borderId="3" xfId="0" applyFont="1" applyFill="1" applyBorder="1" applyAlignment="1">
      <alignment horizontal="center" vertical="center" wrapText="1"/>
    </xf>
    <xf numFmtId="0" fontId="97" fillId="84" borderId="0" xfId="0" applyFont="1" applyFill="1" applyAlignment="1">
      <alignment horizontal="center" vertical="center" wrapText="1"/>
    </xf>
    <xf numFmtId="0" fontId="94" fillId="85" borderId="0" xfId="0" applyFont="1" applyFill="1" applyAlignment="1">
      <alignment horizontal="center" vertical="center" wrapText="1"/>
    </xf>
    <xf numFmtId="0" fontId="96" fillId="84" borderId="46" xfId="0" applyFont="1" applyFill="1" applyBorder="1" applyAlignment="1">
      <alignment horizontal="center" vertical="center" wrapText="1"/>
    </xf>
    <xf numFmtId="0" fontId="96" fillId="84" borderId="48" xfId="0" applyFont="1" applyFill="1" applyBorder="1" applyAlignment="1">
      <alignment horizontal="center" vertical="center" wrapText="1"/>
    </xf>
    <xf numFmtId="0" fontId="94" fillId="23" borderId="52" xfId="0" applyFont="1" applyFill="1" applyBorder="1" applyAlignment="1">
      <alignment horizontal="center" vertical="center" wrapText="1"/>
    </xf>
    <xf numFmtId="0" fontId="94" fillId="23" borderId="50" xfId="0" applyFont="1" applyFill="1" applyBorder="1" applyAlignment="1">
      <alignment horizontal="center" vertical="center" wrapText="1"/>
    </xf>
    <xf numFmtId="0" fontId="94" fillId="20" borderId="56" xfId="0" applyFont="1" applyFill="1" applyBorder="1" applyAlignment="1">
      <alignment horizontal="center" vertical="center" wrapText="1"/>
    </xf>
    <xf numFmtId="0" fontId="94" fillId="20" borderId="58" xfId="0" applyFont="1" applyFill="1" applyBorder="1" applyAlignment="1">
      <alignment horizontal="center" vertical="center" wrapText="1"/>
    </xf>
    <xf numFmtId="0" fontId="94" fillId="82" borderId="42" xfId="0" applyFont="1" applyFill="1" applyBorder="1" applyAlignment="1">
      <alignment horizontal="center" vertical="center" wrapText="1"/>
    </xf>
    <xf numFmtId="0" fontId="94" fillId="82" borderId="51" xfId="0" applyFont="1" applyFill="1" applyBorder="1" applyAlignment="1">
      <alignment horizontal="center" vertical="center" wrapText="1"/>
    </xf>
    <xf numFmtId="0" fontId="94" fillId="82" borderId="39" xfId="0" applyFont="1" applyFill="1" applyBorder="1" applyAlignment="1">
      <alignment horizontal="center" vertical="center" wrapText="1"/>
    </xf>
    <xf numFmtId="0" fontId="94" fillId="82" borderId="112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40" fillId="75" borderId="63" xfId="0" applyFont="1" applyFill="1" applyBorder="1" applyAlignment="1">
      <alignment horizontal="center" vertical="center"/>
    </xf>
    <xf numFmtId="0" fontId="40" fillId="75" borderId="64" xfId="0" applyFont="1" applyFill="1" applyBorder="1" applyAlignment="1">
      <alignment horizontal="center" vertical="center"/>
    </xf>
    <xf numFmtId="0" fontId="40" fillId="75" borderId="7" xfId="0" applyFont="1" applyFill="1" applyBorder="1" applyAlignment="1">
      <alignment horizontal="center" vertical="center"/>
    </xf>
    <xf numFmtId="0" fontId="40" fillId="75" borderId="8" xfId="0" applyFont="1" applyFill="1" applyBorder="1" applyAlignment="1">
      <alignment horizontal="center" vertical="center"/>
    </xf>
    <xf numFmtId="0" fontId="31" fillId="0" borderId="27" xfId="0" applyFont="1" applyFill="1" applyBorder="1" applyAlignment="1">
      <alignment horizontal="center" vertical="center" textRotation="60"/>
    </xf>
    <xf numFmtId="0" fontId="31" fillId="0" borderId="9" xfId="0" applyFont="1" applyFill="1" applyBorder="1" applyAlignment="1">
      <alignment horizontal="center" vertical="center" textRotation="60"/>
    </xf>
    <xf numFmtId="0" fontId="31" fillId="0" borderId="70" xfId="0" applyFont="1" applyFill="1" applyBorder="1" applyAlignment="1">
      <alignment horizontal="center" vertical="center" textRotation="60"/>
    </xf>
    <xf numFmtId="0" fontId="31" fillId="0" borderId="65" xfId="0" applyFont="1" applyFill="1" applyBorder="1" applyAlignment="1">
      <alignment horizontal="center" vertical="center" textRotation="90"/>
    </xf>
    <xf numFmtId="0" fontId="31" fillId="0" borderId="67" xfId="0" applyFont="1" applyFill="1" applyBorder="1" applyAlignment="1">
      <alignment horizontal="center" vertical="center" textRotation="90"/>
    </xf>
    <xf numFmtId="0" fontId="31" fillId="0" borderId="80" xfId="0" applyFont="1" applyFill="1" applyBorder="1" applyAlignment="1">
      <alignment horizontal="center" vertical="center" textRotation="90"/>
    </xf>
    <xf numFmtId="0" fontId="23" fillId="20" borderId="5" xfId="0" applyFont="1" applyFill="1" applyBorder="1" applyAlignment="1">
      <alignment horizontal="center" vertical="center" wrapText="1"/>
    </xf>
    <xf numFmtId="0" fontId="23" fillId="20" borderId="12" xfId="0" applyFont="1" applyFill="1" applyBorder="1" applyAlignment="1">
      <alignment horizontal="center" vertical="center" wrapText="1"/>
    </xf>
    <xf numFmtId="0" fontId="23" fillId="20" borderId="13" xfId="0" applyFont="1" applyFill="1" applyBorder="1" applyAlignment="1">
      <alignment horizontal="center" vertical="center" wrapText="1"/>
    </xf>
    <xf numFmtId="0" fontId="23" fillId="21" borderId="31" xfId="0" applyFont="1" applyFill="1" applyBorder="1" applyAlignment="1">
      <alignment horizontal="center" vertical="center" wrapText="1"/>
    </xf>
    <xf numFmtId="0" fontId="23" fillId="21" borderId="93" xfId="0" applyFont="1" applyFill="1" applyBorder="1" applyAlignment="1">
      <alignment horizontal="center" vertical="center" wrapText="1"/>
    </xf>
    <xf numFmtId="0" fontId="23" fillId="21" borderId="62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3" fillId="8" borderId="12" xfId="0" applyFont="1" applyFill="1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0" fontId="49" fillId="66" borderId="31" xfId="0" applyFont="1" applyFill="1" applyBorder="1" applyAlignment="1">
      <alignment horizontal="center" vertical="center" wrapText="1"/>
    </xf>
    <xf numFmtId="0" fontId="49" fillId="66" borderId="93" xfId="0" applyFont="1" applyFill="1" applyBorder="1" applyAlignment="1">
      <alignment horizontal="center" vertical="center" wrapText="1"/>
    </xf>
    <xf numFmtId="0" fontId="49" fillId="66" borderId="62" xfId="0" applyFont="1" applyFill="1" applyBorder="1" applyAlignment="1">
      <alignment horizontal="center" vertical="center" wrapText="1"/>
    </xf>
    <xf numFmtId="0" fontId="23" fillId="21" borderId="5" xfId="0" applyFont="1" applyFill="1" applyBorder="1" applyAlignment="1">
      <alignment horizontal="center" vertical="center" wrapText="1"/>
    </xf>
    <xf numFmtId="0" fontId="23" fillId="21" borderId="12" xfId="0" applyFont="1" applyFill="1" applyBorder="1" applyAlignment="1">
      <alignment horizontal="center" vertical="center" wrapText="1"/>
    </xf>
    <xf numFmtId="0" fontId="23" fillId="21" borderId="13" xfId="0" applyFont="1" applyFill="1" applyBorder="1" applyAlignment="1">
      <alignment horizontal="center" vertical="center" wrapText="1"/>
    </xf>
    <xf numFmtId="0" fontId="47" fillId="26" borderId="5" xfId="0" applyFont="1" applyFill="1" applyBorder="1" applyAlignment="1">
      <alignment horizontal="center" vertical="center" wrapText="1"/>
    </xf>
    <xf numFmtId="0" fontId="47" fillId="26" borderId="12" xfId="0" applyFont="1" applyFill="1" applyBorder="1" applyAlignment="1">
      <alignment horizontal="center" vertical="center" wrapText="1"/>
    </xf>
    <xf numFmtId="0" fontId="47" fillId="26" borderId="13" xfId="0" applyFont="1" applyFill="1" applyBorder="1" applyAlignment="1">
      <alignment horizontal="center" vertical="center" wrapText="1"/>
    </xf>
    <xf numFmtId="0" fontId="23" fillId="27" borderId="2" xfId="0" applyFont="1" applyFill="1" applyBorder="1" applyAlignment="1">
      <alignment vertical="center" wrapText="1"/>
    </xf>
    <xf numFmtId="0" fontId="47" fillId="0" borderId="29" xfId="0" applyFont="1" applyBorder="1" applyAlignment="1">
      <alignment horizontal="center" vertical="center" wrapText="1"/>
    </xf>
    <xf numFmtId="0" fontId="47" fillId="0" borderId="33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9" fillId="59" borderId="30" xfId="0" applyFont="1" applyFill="1" applyBorder="1" applyAlignment="1">
      <alignment horizontal="center" vertical="center" wrapText="1"/>
    </xf>
    <xf numFmtId="0" fontId="49" fillId="59" borderId="4" xfId="0" applyFont="1" applyFill="1" applyBorder="1" applyAlignment="1">
      <alignment horizontal="center" vertical="center" wrapText="1"/>
    </xf>
    <xf numFmtId="0" fontId="49" fillId="59" borderId="36" xfId="0" applyFont="1" applyFill="1" applyBorder="1" applyAlignment="1">
      <alignment horizontal="center" vertical="center" wrapText="1"/>
    </xf>
    <xf numFmtId="0" fontId="49" fillId="8" borderId="30" xfId="0" applyFont="1" applyFill="1" applyBorder="1" applyAlignment="1">
      <alignment horizontal="center" vertical="center" wrapText="1"/>
    </xf>
    <xf numFmtId="0" fontId="49" fillId="8" borderId="4" xfId="0" applyFont="1" applyFill="1" applyBorder="1" applyAlignment="1">
      <alignment horizontal="center" vertical="center" wrapText="1"/>
    </xf>
    <xf numFmtId="0" fontId="23" fillId="8" borderId="37" xfId="0" applyFont="1" applyFill="1" applyBorder="1" applyAlignment="1">
      <alignment horizontal="center" vertical="center" wrapText="1"/>
    </xf>
    <xf numFmtId="0" fontId="23" fillId="8" borderId="106" xfId="0" applyFont="1" applyFill="1" applyBorder="1" applyAlignment="1">
      <alignment horizontal="center" vertical="center" wrapText="1"/>
    </xf>
    <xf numFmtId="0" fontId="23" fillId="8" borderId="107" xfId="0" applyFont="1" applyFill="1" applyBorder="1" applyAlignment="1">
      <alignment horizontal="center" vertical="center" wrapText="1"/>
    </xf>
    <xf numFmtId="0" fontId="49" fillId="27" borderId="4" xfId="0" applyFont="1" applyFill="1" applyBorder="1" applyAlignment="1">
      <alignment horizontal="center" vertical="center" wrapText="1"/>
    </xf>
    <xf numFmtId="0" fontId="49" fillId="27" borderId="36" xfId="0" applyFont="1" applyFill="1" applyBorder="1" applyAlignment="1">
      <alignment horizontal="center" vertical="center" wrapText="1"/>
    </xf>
    <xf numFmtId="0" fontId="49" fillId="60" borderId="4" xfId="0" applyFont="1" applyFill="1" applyBorder="1" applyAlignment="1">
      <alignment horizontal="center" vertical="center" wrapText="1"/>
    </xf>
    <xf numFmtId="0" fontId="49" fillId="60" borderId="3" xfId="0" applyFont="1" applyFill="1" applyBorder="1" applyAlignment="1">
      <alignment horizontal="center" vertical="center" wrapText="1"/>
    </xf>
    <xf numFmtId="0" fontId="49" fillId="63" borderId="4" xfId="0" applyFont="1" applyFill="1" applyBorder="1" applyAlignment="1">
      <alignment horizontal="center" vertical="center" wrapText="1"/>
    </xf>
    <xf numFmtId="0" fontId="49" fillId="63" borderId="36" xfId="0" applyFont="1" applyFill="1" applyBorder="1" applyAlignment="1">
      <alignment horizontal="center" vertical="center" wrapText="1"/>
    </xf>
    <xf numFmtId="0" fontId="23" fillId="65" borderId="30" xfId="0" applyFont="1" applyFill="1" applyBorder="1" applyAlignment="1">
      <alignment horizontal="center" vertical="center" wrapText="1"/>
    </xf>
    <xf numFmtId="0" fontId="23" fillId="65" borderId="4" xfId="0" applyFont="1" applyFill="1" applyBorder="1" applyAlignment="1">
      <alignment horizontal="center" vertical="center" wrapText="1"/>
    </xf>
    <xf numFmtId="0" fontId="49" fillId="67" borderId="4" xfId="0" applyFont="1" applyFill="1" applyBorder="1" applyAlignment="1">
      <alignment horizontal="center" vertical="center" wrapText="1"/>
    </xf>
    <xf numFmtId="0" fontId="49" fillId="68" borderId="4" xfId="0" applyFont="1" applyFill="1" applyBorder="1" applyAlignment="1">
      <alignment horizontal="center" vertical="center" wrapText="1"/>
    </xf>
    <xf numFmtId="0" fontId="49" fillId="69" borderId="4" xfId="0" applyFont="1" applyFill="1" applyBorder="1" applyAlignment="1">
      <alignment horizontal="center" vertical="center" wrapText="1"/>
    </xf>
    <xf numFmtId="0" fontId="49" fillId="20" borderId="5" xfId="0" applyFont="1" applyFill="1" applyBorder="1" applyAlignment="1">
      <alignment horizontal="center" vertical="center" wrapText="1"/>
    </xf>
    <xf numFmtId="0" fontId="49" fillId="20" borderId="12" xfId="0" applyFont="1" applyFill="1" applyBorder="1" applyAlignment="1">
      <alignment horizontal="center" vertical="center" wrapText="1"/>
    </xf>
    <xf numFmtId="0" fontId="49" fillId="20" borderId="13" xfId="0" applyFont="1" applyFill="1" applyBorder="1" applyAlignment="1">
      <alignment horizontal="center" vertical="center" wrapText="1"/>
    </xf>
    <xf numFmtId="0" fontId="23" fillId="20" borderId="20" xfId="0" applyFont="1" applyFill="1" applyBorder="1" applyAlignment="1">
      <alignment horizontal="center" vertical="center" wrapText="1"/>
    </xf>
    <xf numFmtId="0" fontId="23" fillId="20" borderId="21" xfId="0" applyFont="1" applyFill="1" applyBorder="1" applyAlignment="1">
      <alignment horizontal="center" vertical="center" wrapText="1"/>
    </xf>
    <xf numFmtId="0" fontId="23" fillId="20" borderId="11" xfId="0" applyFont="1" applyFill="1" applyBorder="1" applyAlignment="1">
      <alignment horizontal="center" vertical="center" wrapText="1"/>
    </xf>
    <xf numFmtId="0" fontId="23" fillId="20" borderId="7" xfId="0" applyFont="1" applyFill="1" applyBorder="1" applyAlignment="1">
      <alignment horizontal="center" vertical="center" wrapText="1"/>
    </xf>
    <xf numFmtId="0" fontId="23" fillId="20" borderId="0" xfId="0" applyFont="1" applyFill="1" applyBorder="1" applyAlignment="1">
      <alignment horizontal="center" vertical="center" wrapText="1"/>
    </xf>
    <xf numFmtId="0" fontId="23" fillId="20" borderId="8" xfId="0" applyFont="1" applyFill="1" applyBorder="1" applyAlignment="1">
      <alignment horizontal="center" vertical="center" wrapText="1"/>
    </xf>
    <xf numFmtId="0" fontId="23" fillId="20" borderId="6" xfId="0" applyFont="1" applyFill="1" applyBorder="1" applyAlignment="1">
      <alignment horizontal="center" vertical="center" wrapText="1"/>
    </xf>
    <xf numFmtId="0" fontId="23" fillId="20" borderId="1" xfId="0" applyFont="1" applyFill="1" applyBorder="1" applyAlignment="1">
      <alignment horizontal="center" vertical="center" wrapText="1"/>
    </xf>
    <xf numFmtId="0" fontId="23" fillId="20" borderId="10" xfId="0" applyFont="1" applyFill="1" applyBorder="1" applyAlignment="1">
      <alignment horizontal="center" vertical="center" wrapText="1"/>
    </xf>
    <xf numFmtId="0" fontId="23" fillId="71" borderId="20" xfId="0" applyFont="1" applyFill="1" applyBorder="1" applyAlignment="1">
      <alignment horizontal="center" vertical="center" wrapText="1"/>
    </xf>
    <xf numFmtId="0" fontId="23" fillId="71" borderId="21" xfId="0" applyFont="1" applyFill="1" applyBorder="1" applyAlignment="1">
      <alignment horizontal="center" vertical="center" wrapText="1"/>
    </xf>
    <xf numFmtId="0" fontId="23" fillId="71" borderId="11" xfId="0" applyFont="1" applyFill="1" applyBorder="1" applyAlignment="1">
      <alignment horizontal="center" vertical="center" wrapText="1"/>
    </xf>
    <xf numFmtId="0" fontId="23" fillId="71" borderId="7" xfId="0" applyFont="1" applyFill="1" applyBorder="1" applyAlignment="1">
      <alignment horizontal="center" vertical="center" wrapText="1"/>
    </xf>
    <xf numFmtId="0" fontId="23" fillId="71" borderId="0" xfId="0" applyFont="1" applyFill="1" applyBorder="1" applyAlignment="1">
      <alignment horizontal="center" vertical="center" wrapText="1"/>
    </xf>
    <xf numFmtId="0" fontId="23" fillId="71" borderId="8" xfId="0" applyFont="1" applyFill="1" applyBorder="1" applyAlignment="1">
      <alignment horizontal="center" vertical="center" wrapText="1"/>
    </xf>
    <xf numFmtId="0" fontId="23" fillId="71" borderId="6" xfId="0" applyFont="1" applyFill="1" applyBorder="1" applyAlignment="1">
      <alignment horizontal="center" vertical="center" wrapText="1"/>
    </xf>
    <xf numFmtId="0" fontId="23" fillId="71" borderId="1" xfId="0" applyFont="1" applyFill="1" applyBorder="1" applyAlignment="1">
      <alignment horizontal="center" vertical="center" wrapText="1"/>
    </xf>
    <xf numFmtId="0" fontId="23" fillId="71" borderId="10" xfId="0" applyFont="1" applyFill="1" applyBorder="1" applyAlignment="1">
      <alignment horizontal="center" vertical="center" wrapText="1"/>
    </xf>
    <xf numFmtId="0" fontId="77" fillId="0" borderId="42" xfId="8" applyFont="1" applyBorder="1" applyAlignment="1">
      <alignment horizontal="center"/>
    </xf>
    <xf numFmtId="0" fontId="77" fillId="0" borderId="51" xfId="8" applyFont="1" applyBorder="1" applyAlignment="1">
      <alignment horizontal="center"/>
    </xf>
    <xf numFmtId="0" fontId="77" fillId="0" borderId="0" xfId="8" applyFont="1" applyBorder="1" applyAlignment="1">
      <alignment horizontal="center"/>
    </xf>
    <xf numFmtId="0" fontId="77" fillId="0" borderId="48" xfId="8" applyFont="1" applyBorder="1" applyAlignment="1">
      <alignment horizontal="center"/>
    </xf>
    <xf numFmtId="0" fontId="76" fillId="0" borderId="81" xfId="8" applyFont="1" applyBorder="1" applyAlignment="1">
      <alignment horizontal="center"/>
    </xf>
    <xf numFmtId="0" fontId="78" fillId="0" borderId="81" xfId="8" applyFont="1" applyBorder="1" applyAlignment="1">
      <alignment horizontal="center"/>
    </xf>
    <xf numFmtId="0" fontId="128" fillId="7" borderId="23" xfId="7" applyFont="1" applyFill="1" applyBorder="1" applyAlignment="1">
      <alignment horizontal="center" vertical="center"/>
    </xf>
    <xf numFmtId="0" fontId="128" fillId="7" borderId="24" xfId="7" applyFont="1" applyFill="1" applyBorder="1" applyAlignment="1">
      <alignment horizontal="center" vertical="center"/>
    </xf>
    <xf numFmtId="0" fontId="128" fillId="7" borderId="25" xfId="7" applyFont="1" applyFill="1" applyBorder="1" applyAlignment="1">
      <alignment horizontal="center" vertical="center"/>
    </xf>
    <xf numFmtId="0" fontId="23" fillId="7" borderId="42" xfId="0" applyFont="1" applyFill="1" applyBorder="1" applyAlignment="1">
      <alignment horizontal="center" wrapText="1"/>
    </xf>
    <xf numFmtId="0" fontId="23" fillId="7" borderId="11" xfId="0" applyFont="1" applyFill="1" applyBorder="1" applyAlignment="1">
      <alignment horizontal="center" wrapText="1"/>
    </xf>
    <xf numFmtId="0" fontId="57" fillId="4" borderId="59" xfId="0" applyFont="1" applyFill="1" applyBorder="1" applyAlignment="1">
      <alignment horizontal="center" textRotation="90"/>
    </xf>
    <xf numFmtId="0" fontId="57" fillId="4" borderId="57" xfId="0" applyFont="1" applyFill="1" applyBorder="1" applyAlignment="1">
      <alignment horizontal="center" textRotation="90"/>
    </xf>
    <xf numFmtId="0" fontId="57" fillId="4" borderId="58" xfId="0" applyFont="1" applyFill="1" applyBorder="1" applyAlignment="1">
      <alignment horizontal="center" textRotation="90"/>
    </xf>
    <xf numFmtId="0" fontId="60" fillId="4" borderId="57" xfId="0" applyFont="1" applyFill="1" applyBorder="1" applyAlignment="1">
      <alignment textRotation="90" shrinkToFit="1"/>
    </xf>
    <xf numFmtId="0" fontId="60" fillId="4" borderId="105" xfId="0" applyFont="1" applyFill="1" applyBorder="1" applyAlignment="1">
      <alignment textRotation="90" shrinkToFit="1"/>
    </xf>
    <xf numFmtId="0" fontId="23" fillId="0" borderId="0" xfId="0" applyFont="1" applyAlignment="1">
      <alignment horizontal="center"/>
    </xf>
    <xf numFmtId="0" fontId="55" fillId="0" borderId="63" xfId="0" applyFont="1" applyFill="1" applyBorder="1" applyAlignment="1">
      <alignment horizontal="center"/>
    </xf>
    <xf numFmtId="0" fontId="55" fillId="0" borderId="64" xfId="0" applyFont="1" applyFill="1" applyBorder="1" applyAlignment="1">
      <alignment horizontal="center"/>
    </xf>
    <xf numFmtId="0" fontId="55" fillId="0" borderId="7" xfId="0" applyFont="1" applyFill="1" applyBorder="1" applyAlignment="1">
      <alignment horizontal="center"/>
    </xf>
    <xf numFmtId="0" fontId="55" fillId="0" borderId="8" xfId="0" applyFont="1" applyFill="1" applyBorder="1" applyAlignment="1">
      <alignment horizontal="center"/>
    </xf>
    <xf numFmtId="0" fontId="55" fillId="0" borderId="6" xfId="0" applyFont="1" applyFill="1" applyBorder="1" applyAlignment="1">
      <alignment horizontal="center"/>
    </xf>
    <xf numFmtId="0" fontId="55" fillId="0" borderId="10" xfId="0" applyFont="1" applyFill="1" applyBorder="1" applyAlignment="1">
      <alignment horizontal="center"/>
    </xf>
    <xf numFmtId="0" fontId="56" fillId="0" borderId="27" xfId="0" applyFont="1" applyFill="1" applyBorder="1" applyAlignment="1">
      <alignment horizontal="center" textRotation="60"/>
    </xf>
    <xf numFmtId="0" fontId="56" fillId="0" borderId="9" xfId="0" applyFont="1" applyFill="1" applyBorder="1" applyAlignment="1">
      <alignment horizontal="center" textRotation="60"/>
    </xf>
    <xf numFmtId="0" fontId="56" fillId="0" borderId="3" xfId="0" applyFont="1" applyFill="1" applyBorder="1" applyAlignment="1">
      <alignment horizontal="center" textRotation="60"/>
    </xf>
    <xf numFmtId="0" fontId="23" fillId="7" borderId="97" xfId="0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7" borderId="98" xfId="0" applyFont="1" applyFill="1" applyBorder="1" applyAlignment="1">
      <alignment horizontal="center" vertical="center" wrapText="1"/>
    </xf>
    <xf numFmtId="2" fontId="23" fillId="70" borderId="99" xfId="0" applyNumberFormat="1" applyFont="1" applyFill="1" applyBorder="1" applyAlignment="1">
      <alignment horizontal="center"/>
    </xf>
    <xf numFmtId="2" fontId="23" fillId="70" borderId="101" xfId="0" applyNumberFormat="1" applyFont="1" applyFill="1" applyBorder="1" applyAlignment="1">
      <alignment horizontal="center"/>
    </xf>
    <xf numFmtId="2" fontId="23" fillId="70" borderId="103" xfId="0" applyNumberFormat="1" applyFont="1" applyFill="1" applyBorder="1" applyAlignment="1">
      <alignment horizontal="center"/>
    </xf>
    <xf numFmtId="0" fontId="23" fillId="7" borderId="52" xfId="0" applyFont="1" applyFill="1" applyBorder="1" applyAlignment="1">
      <alignment horizontal="center" wrapText="1"/>
    </xf>
    <xf numFmtId="0" fontId="23" fillId="7" borderId="8" xfId="0" applyFont="1" applyFill="1" applyBorder="1" applyAlignment="1">
      <alignment horizontal="center" wrapText="1"/>
    </xf>
    <xf numFmtId="0" fontId="57" fillId="17" borderId="5" xfId="0" applyFont="1" applyFill="1" applyBorder="1" applyAlignment="1">
      <alignment horizontal="center"/>
    </xf>
    <xf numFmtId="0" fontId="57" fillId="17" borderId="13" xfId="0" applyFont="1" applyFill="1" applyBorder="1" applyAlignment="1">
      <alignment horizontal="center"/>
    </xf>
  </cellXfs>
  <cellStyles count="10">
    <cellStyle name="Comma" xfId="1" builtinId="3"/>
    <cellStyle name="Comma 2" xfId="3"/>
    <cellStyle name="Comma 2 2" xfId="6"/>
    <cellStyle name="Normal" xfId="0" builtinId="0"/>
    <cellStyle name="Normal 2" xfId="2"/>
    <cellStyle name="Normal 2 2" xfId="5"/>
    <cellStyle name="Normal 3" xfId="4"/>
    <cellStyle name="Normal 4" xfId="7"/>
    <cellStyle name="Normal 5" xfId="8"/>
    <cellStyle name="Normal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emf"/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jpeg"/><Relationship Id="rId2" Type="http://schemas.openxmlformats.org/officeDocument/2006/relationships/image" Target="../media/image21.jpeg"/><Relationship Id="rId1" Type="http://schemas.openxmlformats.org/officeDocument/2006/relationships/image" Target="../media/image20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jpeg"/><Relationship Id="rId2" Type="http://schemas.openxmlformats.org/officeDocument/2006/relationships/image" Target="../media/image24.jpeg"/><Relationship Id="rId1" Type="http://schemas.openxmlformats.org/officeDocument/2006/relationships/image" Target="../media/image2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371475</xdr:colOff>
      <xdr:row>21</xdr:row>
      <xdr:rowOff>180975</xdr:rowOff>
    </xdr:to>
    <xdr:pic>
      <xdr:nvPicPr>
        <xdr:cNvPr id="2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4029075" cy="570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66675</xdr:colOff>
      <xdr:row>42</xdr:row>
      <xdr:rowOff>152400</xdr:rowOff>
    </xdr:to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6950"/>
          <a:ext cx="4333875" cy="567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66675</xdr:colOff>
      <xdr:row>63</xdr:row>
      <xdr:rowOff>266700</xdr:rowOff>
    </xdr:to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77675"/>
          <a:ext cx="4333875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15875</xdr:rowOff>
    </xdr:from>
    <xdr:to>
      <xdr:col>7</xdr:col>
      <xdr:colOff>66675</xdr:colOff>
      <xdr:row>83</xdr:row>
      <xdr:rowOff>234950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87875"/>
          <a:ext cx="4289425" cy="534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7</xdr:col>
      <xdr:colOff>66675</xdr:colOff>
      <xdr:row>104</xdr:row>
      <xdr:rowOff>266700</xdr:rowOff>
    </xdr:to>
    <xdr:pic>
      <xdr:nvPicPr>
        <xdr:cNvPr id="2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02900"/>
          <a:ext cx="4333875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7</xdr:col>
      <xdr:colOff>66675</xdr:colOff>
      <xdr:row>125</xdr:row>
      <xdr:rowOff>266700</xdr:rowOff>
    </xdr:to>
    <xdr:pic>
      <xdr:nvPicPr>
        <xdr:cNvPr id="2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03625"/>
          <a:ext cx="4333875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7</xdr:col>
      <xdr:colOff>66675</xdr:colOff>
      <xdr:row>146</xdr:row>
      <xdr:rowOff>238125</xdr:rowOff>
    </xdr:to>
    <xdr:pic>
      <xdr:nvPicPr>
        <xdr:cNvPr id="2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4333875" cy="576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7</xdr:col>
      <xdr:colOff>66675</xdr:colOff>
      <xdr:row>167</xdr:row>
      <xdr:rowOff>266700</xdr:rowOff>
    </xdr:to>
    <xdr:pic>
      <xdr:nvPicPr>
        <xdr:cNvPr id="28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05075"/>
          <a:ext cx="4333875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7</xdr:col>
      <xdr:colOff>66675</xdr:colOff>
      <xdr:row>188</xdr:row>
      <xdr:rowOff>219075</xdr:rowOff>
    </xdr:to>
    <xdr:pic>
      <xdr:nvPicPr>
        <xdr:cNvPr id="29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05800"/>
          <a:ext cx="4333875" cy="574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7</xdr:col>
      <xdr:colOff>66675</xdr:colOff>
      <xdr:row>209</xdr:row>
      <xdr:rowOff>228600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06525"/>
          <a:ext cx="4333875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7</xdr:col>
      <xdr:colOff>66675</xdr:colOff>
      <xdr:row>230</xdr:row>
      <xdr:rowOff>266700</xdr:rowOff>
    </xdr:to>
    <xdr:pic>
      <xdr:nvPicPr>
        <xdr:cNvPr id="3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007250"/>
          <a:ext cx="4333875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7</xdr:col>
      <xdr:colOff>66675</xdr:colOff>
      <xdr:row>251</xdr:row>
      <xdr:rowOff>266700</xdr:rowOff>
    </xdr:to>
    <xdr:pic>
      <xdr:nvPicPr>
        <xdr:cNvPr id="32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07975"/>
          <a:ext cx="4333875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7</xdr:col>
      <xdr:colOff>66675</xdr:colOff>
      <xdr:row>272</xdr:row>
      <xdr:rowOff>266700</xdr:rowOff>
    </xdr:to>
    <xdr:pic>
      <xdr:nvPicPr>
        <xdr:cNvPr id="3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08700"/>
          <a:ext cx="4333875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7</xdr:col>
      <xdr:colOff>66675</xdr:colOff>
      <xdr:row>293</xdr:row>
      <xdr:rowOff>266700</xdr:rowOff>
    </xdr:to>
    <xdr:pic>
      <xdr:nvPicPr>
        <xdr:cNvPr id="34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409425"/>
          <a:ext cx="4333875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293</xdr:row>
      <xdr:rowOff>222250</xdr:rowOff>
    </xdr:from>
    <xdr:to>
      <xdr:col>7</xdr:col>
      <xdr:colOff>66675</xdr:colOff>
      <xdr:row>314</xdr:row>
      <xdr:rowOff>219075</xdr:rowOff>
    </xdr:to>
    <xdr:pic>
      <xdr:nvPicPr>
        <xdr:cNvPr id="35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95625"/>
          <a:ext cx="4289425" cy="566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315</xdr:row>
      <xdr:rowOff>0</xdr:rowOff>
    </xdr:from>
    <xdr:to>
      <xdr:col>7</xdr:col>
      <xdr:colOff>66675</xdr:colOff>
      <xdr:row>335</xdr:row>
      <xdr:rowOff>266700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010875"/>
          <a:ext cx="4333875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420384</xdr:colOff>
      <xdr:row>20</xdr:row>
      <xdr:rowOff>104541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72701" cy="568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220702</xdr:colOff>
      <xdr:row>23</xdr:row>
      <xdr:rowOff>255549</xdr:rowOff>
    </xdr:from>
    <xdr:to>
      <xdr:col>13</xdr:col>
      <xdr:colOff>249277</xdr:colOff>
      <xdr:row>43</xdr:row>
      <xdr:rowOff>91068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02" y="6667500"/>
          <a:ext cx="7880892" cy="5411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243933</xdr:colOff>
      <xdr:row>46</xdr:row>
      <xdr:rowOff>232318</xdr:rowOff>
    </xdr:from>
    <xdr:to>
      <xdr:col>13</xdr:col>
      <xdr:colOff>310608</xdr:colOff>
      <xdr:row>66</xdr:row>
      <xdr:rowOff>96412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933" y="13056220"/>
          <a:ext cx="7918992" cy="543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2095</xdr:colOff>
      <xdr:row>4</xdr:row>
      <xdr:rowOff>42286</xdr:rowOff>
    </xdr:from>
    <xdr:to>
      <xdr:col>22</xdr:col>
      <xdr:colOff>24808</xdr:colOff>
      <xdr:row>7</xdr:row>
      <xdr:rowOff>7849</xdr:rowOff>
    </xdr:to>
    <xdr:sp macro="" textlink="">
      <xdr:nvSpPr>
        <xdr:cNvPr id="2" name="Down Arrow 1"/>
        <xdr:cNvSpPr/>
      </xdr:nvSpPr>
      <xdr:spPr>
        <a:xfrm>
          <a:off x="1192720" y="89911"/>
          <a:ext cx="117963" cy="108438"/>
        </a:xfrm>
        <a:prstGeom prst="down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90</xdr:col>
      <xdr:colOff>15177</xdr:colOff>
      <xdr:row>4</xdr:row>
      <xdr:rowOff>35483</xdr:rowOff>
    </xdr:from>
    <xdr:to>
      <xdr:col>92</xdr:col>
      <xdr:colOff>37890</xdr:colOff>
      <xdr:row>7</xdr:row>
      <xdr:rowOff>1046</xdr:rowOff>
    </xdr:to>
    <xdr:sp macro="" textlink="">
      <xdr:nvSpPr>
        <xdr:cNvPr id="3" name="Down Arrow 2"/>
        <xdr:cNvSpPr/>
      </xdr:nvSpPr>
      <xdr:spPr>
        <a:xfrm>
          <a:off x="4539552" y="83108"/>
          <a:ext cx="117963" cy="10843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15</xdr:col>
      <xdr:colOff>32179</xdr:colOff>
      <xdr:row>4</xdr:row>
      <xdr:rowOff>31875</xdr:rowOff>
    </xdr:from>
    <xdr:to>
      <xdr:col>18</xdr:col>
      <xdr:colOff>9841</xdr:colOff>
      <xdr:row>6</xdr:row>
      <xdr:rowOff>42170</xdr:rowOff>
    </xdr:to>
    <xdr:sp macro="" textlink="">
      <xdr:nvSpPr>
        <xdr:cNvPr id="4" name="Down Arrow 3"/>
        <xdr:cNvSpPr/>
      </xdr:nvSpPr>
      <xdr:spPr>
        <a:xfrm rot="10800000">
          <a:off x="933193" y="76926"/>
          <a:ext cx="112814" cy="100396"/>
        </a:xfrm>
        <a:prstGeom prst="down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86</xdr:col>
      <xdr:colOff>12872</xdr:colOff>
      <xdr:row>4</xdr:row>
      <xdr:rowOff>32178</xdr:rowOff>
    </xdr:from>
    <xdr:to>
      <xdr:col>88</xdr:col>
      <xdr:colOff>35584</xdr:colOff>
      <xdr:row>6</xdr:row>
      <xdr:rowOff>42473</xdr:rowOff>
    </xdr:to>
    <xdr:sp macro="" textlink="">
      <xdr:nvSpPr>
        <xdr:cNvPr id="5" name="Down Arrow 4"/>
        <xdr:cNvSpPr/>
      </xdr:nvSpPr>
      <xdr:spPr>
        <a:xfrm rot="10800000">
          <a:off x="4112483" y="77229"/>
          <a:ext cx="112814" cy="10039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77</xdr:col>
      <xdr:colOff>14655</xdr:colOff>
      <xdr:row>35</xdr:row>
      <xdr:rowOff>1</xdr:rowOff>
    </xdr:from>
    <xdr:to>
      <xdr:col>83</xdr:col>
      <xdr:colOff>21982</xdr:colOff>
      <xdr:row>41</xdr:row>
      <xdr:rowOff>7326</xdr:rowOff>
    </xdr:to>
    <xdr:sp macro="" textlink="">
      <xdr:nvSpPr>
        <xdr:cNvPr id="6" name="Oval 5"/>
        <xdr:cNvSpPr/>
      </xdr:nvSpPr>
      <xdr:spPr>
        <a:xfrm>
          <a:off x="4220309" y="1795097"/>
          <a:ext cx="315058" cy="315056"/>
        </a:xfrm>
        <a:prstGeom prst="ellipse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34</xdr:col>
      <xdr:colOff>0</xdr:colOff>
      <xdr:row>25</xdr:row>
      <xdr:rowOff>7327</xdr:rowOff>
    </xdr:from>
    <xdr:to>
      <xdr:col>66</xdr:col>
      <xdr:colOff>0</xdr:colOff>
      <xdr:row>29</xdr:row>
      <xdr:rowOff>1</xdr:rowOff>
    </xdr:to>
    <xdr:grpSp>
      <xdr:nvGrpSpPr>
        <xdr:cNvPr id="27" name="Group 26"/>
        <xdr:cNvGrpSpPr/>
      </xdr:nvGrpSpPr>
      <xdr:grpSpPr>
        <a:xfrm>
          <a:off x="1560723" y="1154917"/>
          <a:ext cx="1468916" cy="176289"/>
          <a:chOff x="2000250" y="1135673"/>
          <a:chExt cx="1641231" cy="197828"/>
        </a:xfrm>
      </xdr:grpSpPr>
      <xdr:grpSp>
        <xdr:nvGrpSpPr>
          <xdr:cNvPr id="19" name="Group 18"/>
          <xdr:cNvGrpSpPr/>
        </xdr:nvGrpSpPr>
        <xdr:grpSpPr>
          <a:xfrm>
            <a:off x="2923443" y="1143000"/>
            <a:ext cx="718038" cy="190501"/>
            <a:chOff x="2930770" y="2234711"/>
            <a:chExt cx="718038" cy="190501"/>
          </a:xfrm>
        </xdr:grpSpPr>
        <xdr:sp macro="" textlink="">
          <xdr:nvSpPr>
            <xdr:cNvPr id="20" name="Oval 19"/>
            <xdr:cNvSpPr/>
          </xdr:nvSpPr>
          <xdr:spPr>
            <a:xfrm>
              <a:off x="3458308" y="2234712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800"/>
                <a:t>1</a:t>
              </a:r>
              <a:endParaRPr lang="th-TH" sz="800"/>
            </a:p>
          </xdr:txBody>
        </xdr:sp>
        <xdr:sp macro="" textlink="">
          <xdr:nvSpPr>
            <xdr:cNvPr id="21" name="Oval 20"/>
            <xdr:cNvSpPr/>
          </xdr:nvSpPr>
          <xdr:spPr>
            <a:xfrm>
              <a:off x="3194539" y="2234711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800"/>
                <a:t>2</a:t>
              </a:r>
              <a:endParaRPr lang="th-TH" sz="800"/>
            </a:p>
          </xdr:txBody>
        </xdr:sp>
        <xdr:sp macro="" textlink="">
          <xdr:nvSpPr>
            <xdr:cNvPr id="22" name="Oval 21"/>
            <xdr:cNvSpPr/>
          </xdr:nvSpPr>
          <xdr:spPr>
            <a:xfrm>
              <a:off x="2930770" y="2234712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800"/>
                <a:t>3</a:t>
              </a:r>
              <a:endParaRPr lang="th-TH" sz="800"/>
            </a:p>
          </xdr:txBody>
        </xdr:sp>
      </xdr:grpSp>
      <xdr:grpSp>
        <xdr:nvGrpSpPr>
          <xdr:cNvPr id="23" name="Group 22"/>
          <xdr:cNvGrpSpPr/>
        </xdr:nvGrpSpPr>
        <xdr:grpSpPr>
          <a:xfrm>
            <a:off x="2000250" y="1135673"/>
            <a:ext cx="718038" cy="190501"/>
            <a:chOff x="2930770" y="2234711"/>
            <a:chExt cx="718038" cy="190501"/>
          </a:xfrm>
        </xdr:grpSpPr>
        <xdr:sp macro="" textlink="">
          <xdr:nvSpPr>
            <xdr:cNvPr id="24" name="Oval 23"/>
            <xdr:cNvSpPr/>
          </xdr:nvSpPr>
          <xdr:spPr>
            <a:xfrm>
              <a:off x="3458308" y="2234712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800"/>
                <a:t>4</a:t>
              </a:r>
              <a:endParaRPr lang="th-TH" sz="800"/>
            </a:p>
          </xdr:txBody>
        </xdr:sp>
        <xdr:sp macro="" textlink="">
          <xdr:nvSpPr>
            <xdr:cNvPr id="25" name="Oval 24"/>
            <xdr:cNvSpPr/>
          </xdr:nvSpPr>
          <xdr:spPr>
            <a:xfrm>
              <a:off x="3194539" y="2234711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800"/>
                <a:t>5</a:t>
              </a:r>
              <a:endParaRPr lang="th-TH" sz="800"/>
            </a:p>
          </xdr:txBody>
        </xdr:sp>
        <xdr:sp macro="" textlink="">
          <xdr:nvSpPr>
            <xdr:cNvPr id="26" name="Oval 25"/>
            <xdr:cNvSpPr/>
          </xdr:nvSpPr>
          <xdr:spPr>
            <a:xfrm>
              <a:off x="2930770" y="2234712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800"/>
                <a:t>6</a:t>
              </a:r>
              <a:endParaRPr lang="th-TH" sz="1100"/>
            </a:p>
          </xdr:txBody>
        </xdr:sp>
      </xdr:grpSp>
    </xdr:grpSp>
    <xdr:clientData/>
  </xdr:twoCellAnchor>
  <xdr:twoCellAnchor>
    <xdr:from>
      <xdr:col>31</xdr:col>
      <xdr:colOff>36633</xdr:colOff>
      <xdr:row>51</xdr:row>
      <xdr:rowOff>7327</xdr:rowOff>
    </xdr:from>
    <xdr:to>
      <xdr:col>50</xdr:col>
      <xdr:colOff>0</xdr:colOff>
      <xdr:row>53</xdr:row>
      <xdr:rowOff>7328</xdr:rowOff>
    </xdr:to>
    <xdr:grpSp>
      <xdr:nvGrpSpPr>
        <xdr:cNvPr id="35" name="Group 34"/>
        <xdr:cNvGrpSpPr/>
      </xdr:nvGrpSpPr>
      <xdr:grpSpPr>
        <a:xfrm>
          <a:off x="1459645" y="2348411"/>
          <a:ext cx="835536" cy="91809"/>
          <a:chOff x="6191249" y="879230"/>
          <a:chExt cx="937847" cy="102578"/>
        </a:xfrm>
      </xdr:grpSpPr>
      <xdr:cxnSp macro="">
        <xdr:nvCxnSpPr>
          <xdr:cNvPr id="31" name="Straight Connector 30"/>
          <xdr:cNvCxnSpPr/>
        </xdr:nvCxnSpPr>
        <xdr:spPr>
          <a:xfrm>
            <a:off x="6191249" y="930519"/>
            <a:ext cx="93051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Straight Connector 32"/>
          <xdr:cNvCxnSpPr/>
        </xdr:nvCxnSpPr>
        <xdr:spPr>
          <a:xfrm>
            <a:off x="6191250" y="879231"/>
            <a:ext cx="0" cy="1025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Straight Connector 33"/>
          <xdr:cNvCxnSpPr/>
        </xdr:nvCxnSpPr>
        <xdr:spPr>
          <a:xfrm>
            <a:off x="7129096" y="879230"/>
            <a:ext cx="0" cy="1025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0</xdr:colOff>
      <xdr:row>51</xdr:row>
      <xdr:rowOff>7328</xdr:rowOff>
    </xdr:from>
    <xdr:to>
      <xdr:col>68</xdr:col>
      <xdr:colOff>14654</xdr:colOff>
      <xdr:row>53</xdr:row>
      <xdr:rowOff>7329</xdr:rowOff>
    </xdr:to>
    <xdr:grpSp>
      <xdr:nvGrpSpPr>
        <xdr:cNvPr id="37" name="Group 36"/>
        <xdr:cNvGrpSpPr/>
      </xdr:nvGrpSpPr>
      <xdr:grpSpPr>
        <a:xfrm>
          <a:off x="2295181" y="2348412"/>
          <a:ext cx="840919" cy="91809"/>
          <a:chOff x="6191249" y="879230"/>
          <a:chExt cx="937847" cy="102578"/>
        </a:xfrm>
      </xdr:grpSpPr>
      <xdr:cxnSp macro="">
        <xdr:nvCxnSpPr>
          <xdr:cNvPr id="38" name="Straight Connector 37"/>
          <xdr:cNvCxnSpPr/>
        </xdr:nvCxnSpPr>
        <xdr:spPr>
          <a:xfrm>
            <a:off x="6191249" y="930519"/>
            <a:ext cx="93051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Straight Connector 38"/>
          <xdr:cNvCxnSpPr/>
        </xdr:nvCxnSpPr>
        <xdr:spPr>
          <a:xfrm>
            <a:off x="6191250" y="879231"/>
            <a:ext cx="0" cy="1025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Connector 39"/>
          <xdr:cNvCxnSpPr/>
        </xdr:nvCxnSpPr>
        <xdr:spPr>
          <a:xfrm>
            <a:off x="7129096" y="879230"/>
            <a:ext cx="0" cy="1025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29306</xdr:colOff>
      <xdr:row>64</xdr:row>
      <xdr:rowOff>21981</xdr:rowOff>
    </xdr:from>
    <xdr:to>
      <xdr:col>76</xdr:col>
      <xdr:colOff>36629</xdr:colOff>
      <xdr:row>68</xdr:row>
      <xdr:rowOff>14656</xdr:rowOff>
    </xdr:to>
    <xdr:grpSp>
      <xdr:nvGrpSpPr>
        <xdr:cNvPr id="104" name="Group 103"/>
        <xdr:cNvGrpSpPr/>
      </xdr:nvGrpSpPr>
      <xdr:grpSpPr>
        <a:xfrm>
          <a:off x="1452318" y="2959812"/>
          <a:ext cx="2072986" cy="176290"/>
          <a:chOff x="1619249" y="2791558"/>
          <a:chExt cx="2131450" cy="197828"/>
        </a:xfrm>
      </xdr:grpSpPr>
      <xdr:grpSp>
        <xdr:nvGrpSpPr>
          <xdr:cNvPr id="42" name="Group 41"/>
          <xdr:cNvGrpSpPr/>
        </xdr:nvGrpSpPr>
        <xdr:grpSpPr>
          <a:xfrm>
            <a:off x="1619249" y="2791558"/>
            <a:ext cx="930520" cy="102578"/>
            <a:chOff x="6191249" y="879231"/>
            <a:chExt cx="930519" cy="102577"/>
          </a:xfrm>
        </xdr:grpSpPr>
        <xdr:cxnSp macro="">
          <xdr:nvCxnSpPr>
            <xdr:cNvPr id="43" name="Straight Connector 42"/>
            <xdr:cNvCxnSpPr/>
          </xdr:nvCxnSpPr>
          <xdr:spPr>
            <a:xfrm>
              <a:off x="6191249" y="930519"/>
              <a:ext cx="930519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4" name="Straight Connector 43"/>
            <xdr:cNvCxnSpPr/>
          </xdr:nvCxnSpPr>
          <xdr:spPr>
            <a:xfrm>
              <a:off x="6191250" y="879231"/>
              <a:ext cx="0" cy="102577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6" name="Group 45"/>
          <xdr:cNvGrpSpPr/>
        </xdr:nvGrpSpPr>
        <xdr:grpSpPr>
          <a:xfrm>
            <a:off x="2557097" y="2791558"/>
            <a:ext cx="1193602" cy="102578"/>
            <a:chOff x="6191249" y="879230"/>
            <a:chExt cx="1193602" cy="102577"/>
          </a:xfrm>
        </xdr:grpSpPr>
        <xdr:cxnSp macro="">
          <xdr:nvCxnSpPr>
            <xdr:cNvPr id="47" name="Straight Connector 46"/>
            <xdr:cNvCxnSpPr/>
          </xdr:nvCxnSpPr>
          <xdr:spPr>
            <a:xfrm>
              <a:off x="6191249" y="930519"/>
              <a:ext cx="118686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" name="Straight Connector 48"/>
            <xdr:cNvCxnSpPr/>
          </xdr:nvCxnSpPr>
          <xdr:spPr>
            <a:xfrm>
              <a:off x="7384851" y="879230"/>
              <a:ext cx="0" cy="102577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50" name="Rectangle 49"/>
          <xdr:cNvSpPr/>
        </xdr:nvSpPr>
        <xdr:spPr>
          <a:xfrm>
            <a:off x="2520463" y="2828192"/>
            <a:ext cx="446941" cy="16119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US" sz="1100" b="1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4.35 </a:t>
            </a:r>
            <a:r>
              <a:rPr lang="th-TH" sz="1100" b="1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ม.</a:t>
            </a:r>
            <a:endParaRPr lang="th-TH" sz="1100" b="1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xdr:txBody>
      </xdr:sp>
    </xdr:grpSp>
    <xdr:clientData/>
  </xdr:twoCellAnchor>
  <xdr:twoCellAnchor>
    <xdr:from>
      <xdr:col>68</xdr:col>
      <xdr:colOff>14655</xdr:colOff>
      <xdr:row>51</xdr:row>
      <xdr:rowOff>7327</xdr:rowOff>
    </xdr:from>
    <xdr:to>
      <xdr:col>76</xdr:col>
      <xdr:colOff>14655</xdr:colOff>
      <xdr:row>53</xdr:row>
      <xdr:rowOff>7328</xdr:rowOff>
    </xdr:to>
    <xdr:grpSp>
      <xdr:nvGrpSpPr>
        <xdr:cNvPr id="51" name="Group 50"/>
        <xdr:cNvGrpSpPr/>
      </xdr:nvGrpSpPr>
      <xdr:grpSpPr>
        <a:xfrm>
          <a:off x="3136101" y="2348411"/>
          <a:ext cx="367229" cy="91809"/>
          <a:chOff x="6191249" y="879230"/>
          <a:chExt cx="410307" cy="102578"/>
        </a:xfrm>
      </xdr:grpSpPr>
      <xdr:cxnSp macro="">
        <xdr:nvCxnSpPr>
          <xdr:cNvPr id="52" name="Straight Connector 51"/>
          <xdr:cNvCxnSpPr/>
        </xdr:nvCxnSpPr>
        <xdr:spPr>
          <a:xfrm>
            <a:off x="6191249" y="930519"/>
            <a:ext cx="410306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Straight Connector 52"/>
          <xdr:cNvCxnSpPr/>
        </xdr:nvCxnSpPr>
        <xdr:spPr>
          <a:xfrm>
            <a:off x="6191250" y="879231"/>
            <a:ext cx="0" cy="1025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Straight Connector 53"/>
          <xdr:cNvCxnSpPr/>
        </xdr:nvCxnSpPr>
        <xdr:spPr>
          <a:xfrm>
            <a:off x="6601556" y="879230"/>
            <a:ext cx="0" cy="10257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68</xdr:col>
      <xdr:colOff>14653</xdr:colOff>
      <xdr:row>51</xdr:row>
      <xdr:rowOff>29309</xdr:rowOff>
    </xdr:from>
    <xdr:to>
      <xdr:col>78</xdr:col>
      <xdr:colOff>36634</xdr:colOff>
      <xdr:row>55</xdr:row>
      <xdr:rowOff>7329</xdr:rowOff>
    </xdr:to>
    <xdr:sp macro="" textlink="">
      <xdr:nvSpPr>
        <xdr:cNvPr id="57" name="Rectangle 56"/>
        <xdr:cNvSpPr/>
      </xdr:nvSpPr>
      <xdr:spPr>
        <a:xfrm>
          <a:off x="3758711" y="2491155"/>
          <a:ext cx="534865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0.75 </a:t>
          </a:r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ม.</a:t>
          </a:r>
          <a:endParaRPr lang="th-TH" sz="1000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55</xdr:col>
      <xdr:colOff>14653</xdr:colOff>
      <xdr:row>51</xdr:row>
      <xdr:rowOff>36635</xdr:rowOff>
    </xdr:from>
    <xdr:to>
      <xdr:col>65</xdr:col>
      <xdr:colOff>36634</xdr:colOff>
      <xdr:row>55</xdr:row>
      <xdr:rowOff>14655</xdr:rowOff>
    </xdr:to>
    <xdr:sp macro="" textlink="">
      <xdr:nvSpPr>
        <xdr:cNvPr id="58" name="Rectangle 57"/>
        <xdr:cNvSpPr/>
      </xdr:nvSpPr>
      <xdr:spPr>
        <a:xfrm>
          <a:off x="3091961" y="2498481"/>
          <a:ext cx="534865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1.8 </a:t>
          </a:r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ม.</a:t>
          </a:r>
          <a:endParaRPr lang="th-TH" sz="1000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36</xdr:col>
      <xdr:colOff>7327</xdr:colOff>
      <xdr:row>51</xdr:row>
      <xdr:rowOff>29308</xdr:rowOff>
    </xdr:from>
    <xdr:to>
      <xdr:col>46</xdr:col>
      <xdr:colOff>29307</xdr:colOff>
      <xdr:row>55</xdr:row>
      <xdr:rowOff>7328</xdr:rowOff>
    </xdr:to>
    <xdr:sp macro="" textlink="">
      <xdr:nvSpPr>
        <xdr:cNvPr id="59" name="Rectangle 58"/>
        <xdr:cNvSpPr/>
      </xdr:nvSpPr>
      <xdr:spPr>
        <a:xfrm>
          <a:off x="2110154" y="2491154"/>
          <a:ext cx="534865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1.8 </a:t>
          </a:r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ม.</a:t>
          </a:r>
          <a:endParaRPr lang="th-TH" sz="1000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91</xdr:col>
      <xdr:colOff>51288</xdr:colOff>
      <xdr:row>12</xdr:row>
      <xdr:rowOff>21979</xdr:rowOff>
    </xdr:from>
    <xdr:to>
      <xdr:col>102</xdr:col>
      <xdr:colOff>21980</xdr:colOff>
      <xdr:row>16</xdr:row>
      <xdr:rowOff>0</xdr:rowOff>
    </xdr:to>
    <xdr:sp macro="" textlink="">
      <xdr:nvSpPr>
        <xdr:cNvPr id="62" name="Rectangle 61"/>
        <xdr:cNvSpPr/>
      </xdr:nvSpPr>
      <xdr:spPr>
        <a:xfrm>
          <a:off x="4974980" y="637441"/>
          <a:ext cx="534865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h-TH" sz="100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มหาดเล็ก</a:t>
          </a:r>
        </a:p>
      </xdr:txBody>
    </xdr:sp>
    <xdr:clientData/>
  </xdr:twoCellAnchor>
  <xdr:twoCellAnchor>
    <xdr:from>
      <xdr:col>78</xdr:col>
      <xdr:colOff>21982</xdr:colOff>
      <xdr:row>8</xdr:row>
      <xdr:rowOff>36634</xdr:rowOff>
    </xdr:from>
    <xdr:to>
      <xdr:col>91</xdr:col>
      <xdr:colOff>14656</xdr:colOff>
      <xdr:row>33</xdr:row>
      <xdr:rowOff>29309</xdr:rowOff>
    </xdr:to>
    <xdr:cxnSp macro="">
      <xdr:nvCxnSpPr>
        <xdr:cNvPr id="64" name="Elbow Connector 63"/>
        <xdr:cNvCxnSpPr/>
      </xdr:nvCxnSpPr>
      <xdr:spPr>
        <a:xfrm rot="5400000">
          <a:off x="3971192" y="600808"/>
          <a:ext cx="1274887" cy="659424"/>
        </a:xfrm>
        <a:prstGeom prst="bentConnector3">
          <a:avLst>
            <a:gd name="adj1" fmla="val 98850"/>
          </a:avLst>
        </a:prstGeom>
        <a:ln w="28575">
          <a:solidFill>
            <a:srgbClr val="C0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29307</xdr:colOff>
      <xdr:row>8</xdr:row>
      <xdr:rowOff>43961</xdr:rowOff>
    </xdr:from>
    <xdr:to>
      <xdr:col>27</xdr:col>
      <xdr:colOff>21981</xdr:colOff>
      <xdr:row>50</xdr:row>
      <xdr:rowOff>7328</xdr:rowOff>
    </xdr:to>
    <xdr:cxnSp macro="">
      <xdr:nvCxnSpPr>
        <xdr:cNvPr id="67" name="Elbow Connector 66"/>
        <xdr:cNvCxnSpPr/>
      </xdr:nvCxnSpPr>
      <xdr:spPr>
        <a:xfrm rot="16200000" flipH="1">
          <a:off x="326047" y="1080721"/>
          <a:ext cx="2117483" cy="556847"/>
        </a:xfrm>
        <a:prstGeom prst="bentConnector3">
          <a:avLst>
            <a:gd name="adj1" fmla="val 100865"/>
          </a:avLst>
        </a:prstGeom>
        <a:ln w="28575">
          <a:solidFill>
            <a:schemeClr val="accent5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36635</xdr:colOff>
      <xdr:row>43</xdr:row>
      <xdr:rowOff>7328</xdr:rowOff>
    </xdr:from>
    <xdr:to>
      <xdr:col>18</xdr:col>
      <xdr:colOff>21981</xdr:colOff>
      <xdr:row>46</xdr:row>
      <xdr:rowOff>43962</xdr:rowOff>
    </xdr:to>
    <xdr:sp macro="" textlink="">
      <xdr:nvSpPr>
        <xdr:cNvPr id="72" name="Oval 71"/>
        <xdr:cNvSpPr/>
      </xdr:nvSpPr>
      <xdr:spPr>
        <a:xfrm>
          <a:off x="1011116" y="2058866"/>
          <a:ext cx="190500" cy="190500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14</xdr:col>
      <xdr:colOff>36635</xdr:colOff>
      <xdr:row>13</xdr:row>
      <xdr:rowOff>29306</xdr:rowOff>
    </xdr:from>
    <xdr:to>
      <xdr:col>18</xdr:col>
      <xdr:colOff>21981</xdr:colOff>
      <xdr:row>17</xdr:row>
      <xdr:rowOff>14653</xdr:rowOff>
    </xdr:to>
    <xdr:sp macro="" textlink="">
      <xdr:nvSpPr>
        <xdr:cNvPr id="73" name="Oval 72"/>
        <xdr:cNvSpPr/>
      </xdr:nvSpPr>
      <xdr:spPr>
        <a:xfrm>
          <a:off x="1011116" y="542191"/>
          <a:ext cx="190500" cy="1905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14</xdr:col>
      <xdr:colOff>29308</xdr:colOff>
      <xdr:row>7</xdr:row>
      <xdr:rowOff>36634</xdr:rowOff>
    </xdr:from>
    <xdr:to>
      <xdr:col>18</xdr:col>
      <xdr:colOff>14654</xdr:colOff>
      <xdr:row>11</xdr:row>
      <xdr:rowOff>21980</xdr:rowOff>
    </xdr:to>
    <xdr:sp macro="" textlink="">
      <xdr:nvSpPr>
        <xdr:cNvPr id="74" name="Oval 73"/>
        <xdr:cNvSpPr/>
      </xdr:nvSpPr>
      <xdr:spPr>
        <a:xfrm>
          <a:off x="1003789" y="241788"/>
          <a:ext cx="190500" cy="190500"/>
        </a:xfrm>
        <a:prstGeom prst="ellipse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21</xdr:col>
      <xdr:colOff>29306</xdr:colOff>
      <xdr:row>8</xdr:row>
      <xdr:rowOff>43961</xdr:rowOff>
    </xdr:from>
    <xdr:to>
      <xdr:col>29</xdr:col>
      <xdr:colOff>14653</xdr:colOff>
      <xdr:row>28</xdr:row>
      <xdr:rowOff>14653</xdr:rowOff>
    </xdr:to>
    <xdr:cxnSp macro="">
      <xdr:nvCxnSpPr>
        <xdr:cNvPr id="75" name="Elbow Connector 74"/>
        <xdr:cNvCxnSpPr/>
      </xdr:nvCxnSpPr>
      <xdr:spPr>
        <a:xfrm rot="16200000" flipH="1">
          <a:off x="1062403" y="600806"/>
          <a:ext cx="996462" cy="395655"/>
        </a:xfrm>
        <a:prstGeom prst="bentConnector3">
          <a:avLst>
            <a:gd name="adj1" fmla="val 100000"/>
          </a:avLst>
        </a:prstGeom>
        <a:ln w="28575">
          <a:solidFill>
            <a:schemeClr val="accent5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7327</xdr:colOff>
      <xdr:row>26</xdr:row>
      <xdr:rowOff>0</xdr:rowOff>
    </xdr:from>
    <xdr:to>
      <xdr:col>25</xdr:col>
      <xdr:colOff>43961</xdr:colOff>
      <xdr:row>29</xdr:row>
      <xdr:rowOff>36635</xdr:rowOff>
    </xdr:to>
    <xdr:sp macro="" textlink="">
      <xdr:nvSpPr>
        <xdr:cNvPr id="76" name="Oval 75"/>
        <xdr:cNvSpPr/>
      </xdr:nvSpPr>
      <xdr:spPr>
        <a:xfrm>
          <a:off x="1392115" y="1179635"/>
          <a:ext cx="190500" cy="190500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19</xdr:col>
      <xdr:colOff>36635</xdr:colOff>
      <xdr:row>13</xdr:row>
      <xdr:rowOff>29306</xdr:rowOff>
    </xdr:from>
    <xdr:to>
      <xdr:col>23</xdr:col>
      <xdr:colOff>21981</xdr:colOff>
      <xdr:row>17</xdr:row>
      <xdr:rowOff>14653</xdr:rowOff>
    </xdr:to>
    <xdr:sp macro="" textlink="">
      <xdr:nvSpPr>
        <xdr:cNvPr id="77" name="Oval 76"/>
        <xdr:cNvSpPr/>
      </xdr:nvSpPr>
      <xdr:spPr>
        <a:xfrm>
          <a:off x="1267558" y="542191"/>
          <a:ext cx="190500" cy="190500"/>
        </a:xfrm>
        <a:prstGeom prst="ellipse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19</xdr:col>
      <xdr:colOff>29308</xdr:colOff>
      <xdr:row>7</xdr:row>
      <xdr:rowOff>43961</xdr:rowOff>
    </xdr:from>
    <xdr:to>
      <xdr:col>23</xdr:col>
      <xdr:colOff>14654</xdr:colOff>
      <xdr:row>11</xdr:row>
      <xdr:rowOff>29307</xdr:rowOff>
    </xdr:to>
    <xdr:sp macro="" textlink="">
      <xdr:nvSpPr>
        <xdr:cNvPr id="78" name="Oval 77"/>
        <xdr:cNvSpPr/>
      </xdr:nvSpPr>
      <xdr:spPr>
        <a:xfrm>
          <a:off x="1260231" y="249115"/>
          <a:ext cx="190500" cy="190500"/>
        </a:xfrm>
        <a:prstGeom prst="ellipse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43960</xdr:colOff>
      <xdr:row>29</xdr:row>
      <xdr:rowOff>36635</xdr:rowOff>
    </xdr:from>
    <xdr:to>
      <xdr:col>34</xdr:col>
      <xdr:colOff>51288</xdr:colOff>
      <xdr:row>33</xdr:row>
      <xdr:rowOff>14655</xdr:rowOff>
    </xdr:to>
    <xdr:sp macro="" textlink="">
      <xdr:nvSpPr>
        <xdr:cNvPr id="82" name="Rectangle 81"/>
        <xdr:cNvSpPr/>
      </xdr:nvSpPr>
      <xdr:spPr>
        <a:xfrm>
          <a:off x="1223595" y="1370135"/>
          <a:ext cx="827943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คนเสิร์ฟอาหาร</a:t>
          </a:r>
          <a:endParaRPr lang="th-TH" sz="1000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5</xdr:col>
      <xdr:colOff>36634</xdr:colOff>
      <xdr:row>43</xdr:row>
      <xdr:rowOff>21981</xdr:rowOff>
    </xdr:from>
    <xdr:to>
      <xdr:col>21</xdr:col>
      <xdr:colOff>43962</xdr:colOff>
      <xdr:row>47</xdr:row>
      <xdr:rowOff>1</xdr:rowOff>
    </xdr:to>
    <xdr:sp macro="" textlink="">
      <xdr:nvSpPr>
        <xdr:cNvPr id="83" name="Rectangle 82"/>
        <xdr:cNvSpPr/>
      </xdr:nvSpPr>
      <xdr:spPr>
        <a:xfrm>
          <a:off x="549519" y="2073519"/>
          <a:ext cx="827943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คนเสิร์ฟอาหาร</a:t>
          </a:r>
          <a:endParaRPr lang="th-TH" sz="1000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23</xdr:col>
      <xdr:colOff>1</xdr:colOff>
      <xdr:row>13</xdr:row>
      <xdr:rowOff>21980</xdr:rowOff>
    </xdr:from>
    <xdr:to>
      <xdr:col>39</xdr:col>
      <xdr:colOff>7329</xdr:colOff>
      <xdr:row>17</xdr:row>
      <xdr:rowOff>1</xdr:rowOff>
    </xdr:to>
    <xdr:sp macro="" textlink="">
      <xdr:nvSpPr>
        <xdr:cNvPr id="84" name="Rectangle 83"/>
        <xdr:cNvSpPr/>
      </xdr:nvSpPr>
      <xdr:spPr>
        <a:xfrm>
          <a:off x="1436078" y="534865"/>
          <a:ext cx="827943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คนถือถาดรอเสิร์ฟ</a:t>
          </a:r>
          <a:endParaRPr lang="th-TH" sz="1000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77</xdr:col>
      <xdr:colOff>1</xdr:colOff>
      <xdr:row>36</xdr:row>
      <xdr:rowOff>21980</xdr:rowOff>
    </xdr:from>
    <xdr:to>
      <xdr:col>84</xdr:col>
      <xdr:colOff>43962</xdr:colOff>
      <xdr:row>39</xdr:row>
      <xdr:rowOff>51288</xdr:rowOff>
    </xdr:to>
    <xdr:sp macro="" textlink="">
      <xdr:nvSpPr>
        <xdr:cNvPr id="86" name="Rectangle 85"/>
        <xdr:cNvSpPr/>
      </xdr:nvSpPr>
      <xdr:spPr>
        <a:xfrm>
          <a:off x="4205655" y="1868365"/>
          <a:ext cx="402980" cy="18317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200" b="1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905</a:t>
          </a:r>
          <a:endParaRPr lang="th-TH" sz="1200" b="1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36</xdr:col>
      <xdr:colOff>43961</xdr:colOff>
      <xdr:row>21</xdr:row>
      <xdr:rowOff>21981</xdr:rowOff>
    </xdr:from>
    <xdr:to>
      <xdr:col>66</xdr:col>
      <xdr:colOff>21980</xdr:colOff>
      <xdr:row>25</xdr:row>
      <xdr:rowOff>1</xdr:rowOff>
    </xdr:to>
    <xdr:sp macro="" textlink="">
      <xdr:nvSpPr>
        <xdr:cNvPr id="87" name="Rectangle 86"/>
        <xdr:cNvSpPr/>
      </xdr:nvSpPr>
      <xdr:spPr>
        <a:xfrm>
          <a:off x="2146788" y="945173"/>
          <a:ext cx="1516673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ผู้ร่วมโต๊ะเสวย </a:t>
          </a:r>
          <a:r>
            <a:rPr lang="en-US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( Maximum 12 </a:t>
          </a:r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ท่าน)</a:t>
          </a:r>
          <a:endParaRPr lang="th-TH" sz="1000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22</xdr:col>
      <xdr:colOff>43962</xdr:colOff>
      <xdr:row>7</xdr:row>
      <xdr:rowOff>43961</xdr:rowOff>
    </xdr:from>
    <xdr:to>
      <xdr:col>39</xdr:col>
      <xdr:colOff>1</xdr:colOff>
      <xdr:row>11</xdr:row>
      <xdr:rowOff>21981</xdr:rowOff>
    </xdr:to>
    <xdr:sp macro="" textlink="">
      <xdr:nvSpPr>
        <xdr:cNvPr id="88" name="Rectangle 87"/>
        <xdr:cNvSpPr/>
      </xdr:nvSpPr>
      <xdr:spPr>
        <a:xfrm>
          <a:off x="1428750" y="249115"/>
          <a:ext cx="827943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คนเดินอาหาร</a:t>
          </a:r>
          <a:endParaRPr lang="th-TH" sz="1000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0</xdr:col>
      <xdr:colOff>1</xdr:colOff>
      <xdr:row>13</xdr:row>
      <xdr:rowOff>36634</xdr:rowOff>
    </xdr:from>
    <xdr:to>
      <xdr:col>16</xdr:col>
      <xdr:colOff>7328</xdr:colOff>
      <xdr:row>17</xdr:row>
      <xdr:rowOff>14655</xdr:rowOff>
    </xdr:to>
    <xdr:sp macro="" textlink="">
      <xdr:nvSpPr>
        <xdr:cNvPr id="89" name="Rectangle 88"/>
        <xdr:cNvSpPr/>
      </xdr:nvSpPr>
      <xdr:spPr>
        <a:xfrm>
          <a:off x="256443" y="549519"/>
          <a:ext cx="827943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คนถือถาดรอเสิร์ฟ</a:t>
          </a:r>
          <a:endParaRPr lang="th-TH" sz="1000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2</xdr:col>
      <xdr:colOff>29308</xdr:colOff>
      <xdr:row>7</xdr:row>
      <xdr:rowOff>36634</xdr:rowOff>
    </xdr:from>
    <xdr:to>
      <xdr:col>18</xdr:col>
      <xdr:colOff>36635</xdr:colOff>
      <xdr:row>11</xdr:row>
      <xdr:rowOff>14654</xdr:rowOff>
    </xdr:to>
    <xdr:sp macro="" textlink="">
      <xdr:nvSpPr>
        <xdr:cNvPr id="90" name="Rectangle 89"/>
        <xdr:cNvSpPr/>
      </xdr:nvSpPr>
      <xdr:spPr>
        <a:xfrm>
          <a:off x="388327" y="241788"/>
          <a:ext cx="827943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คนเดินอาหาร</a:t>
          </a:r>
          <a:endParaRPr lang="th-TH" sz="1000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89</xdr:col>
      <xdr:colOff>14654</xdr:colOff>
      <xdr:row>12</xdr:row>
      <xdr:rowOff>14653</xdr:rowOff>
    </xdr:from>
    <xdr:to>
      <xdr:col>93</xdr:col>
      <xdr:colOff>0</xdr:colOff>
      <xdr:row>16</xdr:row>
      <xdr:rowOff>1</xdr:rowOff>
    </xdr:to>
    <xdr:sp macro="" textlink="">
      <xdr:nvSpPr>
        <xdr:cNvPr id="91" name="Oval 90"/>
        <xdr:cNvSpPr/>
      </xdr:nvSpPr>
      <xdr:spPr>
        <a:xfrm>
          <a:off x="4835769" y="630115"/>
          <a:ext cx="190500" cy="190501"/>
        </a:xfrm>
        <a:prstGeom prst="ellipse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85</xdr:col>
      <xdr:colOff>29308</xdr:colOff>
      <xdr:row>0</xdr:row>
      <xdr:rowOff>29309</xdr:rowOff>
    </xdr:from>
    <xdr:to>
      <xdr:col>96</xdr:col>
      <xdr:colOff>0</xdr:colOff>
      <xdr:row>4</xdr:row>
      <xdr:rowOff>7329</xdr:rowOff>
    </xdr:to>
    <xdr:sp macro="" textlink="">
      <xdr:nvSpPr>
        <xdr:cNvPr id="92" name="Rectangle 91"/>
        <xdr:cNvSpPr/>
      </xdr:nvSpPr>
      <xdr:spPr>
        <a:xfrm>
          <a:off x="4645270" y="29309"/>
          <a:ext cx="534865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h-TH" sz="100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บันได</a:t>
          </a:r>
        </a:p>
      </xdr:txBody>
    </xdr:sp>
    <xdr:clientData/>
  </xdr:twoCellAnchor>
  <xdr:twoCellAnchor>
    <xdr:from>
      <xdr:col>15</xdr:col>
      <xdr:colOff>43962</xdr:colOff>
      <xdr:row>0</xdr:row>
      <xdr:rowOff>29308</xdr:rowOff>
    </xdr:from>
    <xdr:to>
      <xdr:col>26</xdr:col>
      <xdr:colOff>14654</xdr:colOff>
      <xdr:row>4</xdr:row>
      <xdr:rowOff>7328</xdr:rowOff>
    </xdr:to>
    <xdr:sp macro="" textlink="">
      <xdr:nvSpPr>
        <xdr:cNvPr id="93" name="Rectangle 92"/>
        <xdr:cNvSpPr/>
      </xdr:nvSpPr>
      <xdr:spPr>
        <a:xfrm>
          <a:off x="1069731" y="29308"/>
          <a:ext cx="534865" cy="183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h-TH" sz="100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บันได</a:t>
          </a:r>
        </a:p>
      </xdr:txBody>
    </xdr:sp>
    <xdr:clientData/>
  </xdr:twoCellAnchor>
  <xdr:twoCellAnchor>
    <xdr:from>
      <xdr:col>34</xdr:col>
      <xdr:colOff>14654</xdr:colOff>
      <xdr:row>46</xdr:row>
      <xdr:rowOff>36635</xdr:rowOff>
    </xdr:from>
    <xdr:to>
      <xdr:col>66</xdr:col>
      <xdr:colOff>14654</xdr:colOff>
      <xdr:row>50</xdr:row>
      <xdr:rowOff>29308</xdr:rowOff>
    </xdr:to>
    <xdr:grpSp>
      <xdr:nvGrpSpPr>
        <xdr:cNvPr id="94" name="Group 93"/>
        <xdr:cNvGrpSpPr/>
      </xdr:nvGrpSpPr>
      <xdr:grpSpPr>
        <a:xfrm>
          <a:off x="1575377" y="2148201"/>
          <a:ext cx="1468916" cy="176288"/>
          <a:chOff x="2000250" y="1135673"/>
          <a:chExt cx="1641231" cy="197828"/>
        </a:xfrm>
      </xdr:grpSpPr>
      <xdr:grpSp>
        <xdr:nvGrpSpPr>
          <xdr:cNvPr id="95" name="Group 94"/>
          <xdr:cNvGrpSpPr/>
        </xdr:nvGrpSpPr>
        <xdr:grpSpPr>
          <a:xfrm>
            <a:off x="2923443" y="1143000"/>
            <a:ext cx="718038" cy="190501"/>
            <a:chOff x="2930770" y="2234711"/>
            <a:chExt cx="718038" cy="190501"/>
          </a:xfrm>
        </xdr:grpSpPr>
        <xdr:sp macro="" textlink="">
          <xdr:nvSpPr>
            <xdr:cNvPr id="100" name="Oval 99"/>
            <xdr:cNvSpPr/>
          </xdr:nvSpPr>
          <xdr:spPr>
            <a:xfrm>
              <a:off x="3458308" y="2234712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800"/>
                <a:t>7</a:t>
              </a:r>
              <a:endParaRPr lang="th-TH" sz="800"/>
            </a:p>
          </xdr:txBody>
        </xdr:sp>
        <xdr:sp macro="" textlink="">
          <xdr:nvSpPr>
            <xdr:cNvPr id="101" name="Oval 100"/>
            <xdr:cNvSpPr/>
          </xdr:nvSpPr>
          <xdr:spPr>
            <a:xfrm>
              <a:off x="3194539" y="2234711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800"/>
                <a:t>8</a:t>
              </a:r>
              <a:endParaRPr lang="th-TH" sz="800"/>
            </a:p>
          </xdr:txBody>
        </xdr:sp>
        <xdr:sp macro="" textlink="">
          <xdr:nvSpPr>
            <xdr:cNvPr id="102" name="Oval 101"/>
            <xdr:cNvSpPr/>
          </xdr:nvSpPr>
          <xdr:spPr>
            <a:xfrm>
              <a:off x="2930770" y="2234712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US" sz="800"/>
                <a:t>9</a:t>
              </a:r>
              <a:endParaRPr lang="th-TH" sz="800"/>
            </a:p>
          </xdr:txBody>
        </xdr:sp>
      </xdr:grpSp>
      <xdr:grpSp>
        <xdr:nvGrpSpPr>
          <xdr:cNvPr id="96" name="Group 95"/>
          <xdr:cNvGrpSpPr/>
        </xdr:nvGrpSpPr>
        <xdr:grpSpPr>
          <a:xfrm>
            <a:off x="2000250" y="1135673"/>
            <a:ext cx="718038" cy="190501"/>
            <a:chOff x="2930770" y="2234711"/>
            <a:chExt cx="718038" cy="190501"/>
          </a:xfrm>
        </xdr:grpSpPr>
        <xdr:sp macro="" textlink="">
          <xdr:nvSpPr>
            <xdr:cNvPr id="97" name="Oval 96"/>
            <xdr:cNvSpPr/>
          </xdr:nvSpPr>
          <xdr:spPr>
            <a:xfrm>
              <a:off x="3458308" y="2234712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US" sz="800"/>
                <a:t>10</a:t>
              </a:r>
              <a:endParaRPr lang="th-TH" sz="800"/>
            </a:p>
          </xdr:txBody>
        </xdr:sp>
        <xdr:sp macro="" textlink="">
          <xdr:nvSpPr>
            <xdr:cNvPr id="98" name="Oval 97"/>
            <xdr:cNvSpPr/>
          </xdr:nvSpPr>
          <xdr:spPr>
            <a:xfrm>
              <a:off x="3194539" y="2234711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US" sz="800"/>
                <a:t>11</a:t>
              </a:r>
              <a:endParaRPr lang="th-TH" sz="800"/>
            </a:p>
          </xdr:txBody>
        </xdr:sp>
        <xdr:sp macro="" textlink="">
          <xdr:nvSpPr>
            <xdr:cNvPr id="99" name="Oval 98"/>
            <xdr:cNvSpPr/>
          </xdr:nvSpPr>
          <xdr:spPr>
            <a:xfrm>
              <a:off x="2930770" y="2234712"/>
              <a:ext cx="190500" cy="190500"/>
            </a:xfrm>
            <a:prstGeom prst="ellipse">
              <a:avLst/>
            </a:prstGeom>
            <a:solidFill>
              <a:schemeClr val="accent4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US" sz="800"/>
                <a:t>12</a:t>
              </a:r>
              <a:endParaRPr lang="th-TH" sz="800"/>
            </a:p>
          </xdr:txBody>
        </xdr:sp>
      </xdr:grpSp>
    </xdr:grpSp>
    <xdr:clientData/>
  </xdr:twoCellAnchor>
  <xdr:twoCellAnchor>
    <xdr:from>
      <xdr:col>105</xdr:col>
      <xdr:colOff>2137</xdr:colOff>
      <xdr:row>8</xdr:row>
      <xdr:rowOff>7327</xdr:rowOff>
    </xdr:from>
    <xdr:to>
      <xdr:col>142</xdr:col>
      <xdr:colOff>19844</xdr:colOff>
      <xdr:row>68</xdr:row>
      <xdr:rowOff>14654</xdr:rowOff>
    </xdr:to>
    <xdr:sp macro="" textlink="">
      <xdr:nvSpPr>
        <xdr:cNvPr id="103" name="Rectangle 102"/>
        <xdr:cNvSpPr/>
      </xdr:nvSpPr>
      <xdr:spPr>
        <a:xfrm>
          <a:off x="5211121" y="404202"/>
          <a:ext cx="1853254" cy="298389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th-TH" sz="100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(ร่าง) </a:t>
          </a:r>
          <a:r>
            <a:rPr lang="th-TH" sz="1000" b="1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รายชื่อผู้ร่วมโต๊ะเสวย </a:t>
          </a:r>
          <a:r>
            <a:rPr lang="en-US" sz="1000" b="1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(Max 12 </a:t>
          </a:r>
          <a:r>
            <a:rPr lang="th-TH" sz="1000" b="1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ท่าน)</a:t>
          </a:r>
        </a:p>
        <a:p>
          <a:pPr algn="l"/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- 888</a:t>
          </a:r>
        </a:p>
        <a:p>
          <a:pPr algn="l"/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ดร.สุเมธ</a:t>
          </a:r>
        </a:p>
        <a:p>
          <a:pPr algn="l"/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ทพญ.</a:t>
          </a:r>
          <a:endParaRPr lang="en-US" sz="1000" b="1" baseline="0">
            <a:solidFill>
              <a:srgbClr val="FF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  <a:p>
          <a:pPr algn="l"/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- 777</a:t>
          </a:r>
        </a:p>
        <a:p>
          <a:pPr algn="l"/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- 11</a:t>
          </a:r>
          <a:endParaRPr lang="th-TH" sz="1000" b="1" baseline="0">
            <a:solidFill>
              <a:srgbClr val="FF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  <a:p>
          <a:pPr algn="l"/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แม่ทัพภาค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3</a:t>
          </a:r>
        </a:p>
        <a:p>
          <a:pPr algn="l"/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เลขาธิการ กปร.  </a:t>
          </a:r>
        </a:p>
        <a:p>
          <a:pPr algn="l"/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เลขาธิการ สพฐ.</a:t>
          </a:r>
          <a:endParaRPr lang="en-US" sz="1000" b="1" baseline="0">
            <a:solidFill>
              <a:srgbClr val="FF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  <a:p>
          <a:pPr algn="l"/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ผู้ว่าราชการจังหวัดเชียงราย</a:t>
          </a:r>
        </a:p>
        <a:p>
          <a:pPr algn="l"/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รองเลขาธิการ มูลนิธิชัยพัฒนา ลลิต</a:t>
          </a:r>
        </a:p>
        <a:p>
          <a:pPr algn="l"/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ม.ล. จิรพันธ์ ทวีวงศ์</a:t>
          </a:r>
        </a:p>
        <a:p>
          <a:pPr algn="l"/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ผู้บังคับบัญชาการ (ภาค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5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)</a:t>
          </a:r>
        </a:p>
        <a:p>
          <a:pPr algn="l"/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คุณพิพัฒน์พงศ์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  </a:t>
          </a:r>
          <a:endParaRPr lang="th-TH" sz="1000" b="1" baseline="0">
            <a:solidFill>
              <a:srgbClr val="FF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  <a:p>
          <a:pPr algn="l"/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คุณภาวนา             </a:t>
          </a:r>
        </a:p>
        <a:p>
          <a:pPr algn="l"/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</a:t>
          </a:r>
          <a:r>
            <a:rPr lang="en-US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- </a:t>
          </a:r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คุณณรงค์</a:t>
          </a:r>
        </a:p>
        <a:p>
          <a:pPr algn="l"/>
          <a:r>
            <a:rPr lang="th-TH" sz="1000" b="1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  - คุณประวิทย์</a:t>
          </a:r>
        </a:p>
        <a:p>
          <a:pPr algn="l"/>
          <a:endParaRPr lang="th-TH" sz="1000" b="1">
            <a:solidFill>
              <a:sysClr val="windowText" lastClr="00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76</xdr:col>
      <xdr:colOff>36635</xdr:colOff>
      <xdr:row>64</xdr:row>
      <xdr:rowOff>21981</xdr:rowOff>
    </xdr:from>
    <xdr:to>
      <xdr:col>103</xdr:col>
      <xdr:colOff>43962</xdr:colOff>
      <xdr:row>68</xdr:row>
      <xdr:rowOff>7327</xdr:rowOff>
    </xdr:to>
    <xdr:grpSp>
      <xdr:nvGrpSpPr>
        <xdr:cNvPr id="105" name="Group 104"/>
        <xdr:cNvGrpSpPr/>
      </xdr:nvGrpSpPr>
      <xdr:grpSpPr>
        <a:xfrm>
          <a:off x="3525310" y="2959812"/>
          <a:ext cx="1246724" cy="168961"/>
          <a:chOff x="1823549" y="2791558"/>
          <a:chExt cx="1229214" cy="190499"/>
        </a:xfrm>
      </xdr:grpSpPr>
      <xdr:grpSp>
        <xdr:nvGrpSpPr>
          <xdr:cNvPr id="106" name="Group 105"/>
          <xdr:cNvGrpSpPr/>
        </xdr:nvGrpSpPr>
        <xdr:grpSpPr>
          <a:xfrm>
            <a:off x="1823549" y="2791558"/>
            <a:ext cx="1229214" cy="102578"/>
            <a:chOff x="6395549" y="879231"/>
            <a:chExt cx="1229213" cy="102577"/>
          </a:xfrm>
        </xdr:grpSpPr>
        <xdr:cxnSp macro="">
          <xdr:nvCxnSpPr>
            <xdr:cNvPr id="111" name="Straight Connector 110"/>
            <xdr:cNvCxnSpPr/>
          </xdr:nvCxnSpPr>
          <xdr:spPr>
            <a:xfrm>
              <a:off x="6396403" y="930519"/>
              <a:ext cx="1228359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2" name="Straight Connector 111"/>
            <xdr:cNvCxnSpPr/>
          </xdr:nvCxnSpPr>
          <xdr:spPr>
            <a:xfrm>
              <a:off x="6395549" y="879231"/>
              <a:ext cx="0" cy="102577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10" name="Straight Connector 109"/>
          <xdr:cNvCxnSpPr/>
        </xdr:nvCxnSpPr>
        <xdr:spPr>
          <a:xfrm>
            <a:off x="3046291" y="2791558"/>
            <a:ext cx="0" cy="10257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8" name="Rectangle 107"/>
          <xdr:cNvSpPr/>
        </xdr:nvSpPr>
        <xdr:spPr>
          <a:xfrm>
            <a:off x="2224421" y="2828192"/>
            <a:ext cx="564173" cy="15386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US" sz="1100" b="1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2.825 </a:t>
            </a:r>
            <a:r>
              <a:rPr lang="th-TH" sz="1100" b="1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ม.</a:t>
            </a:r>
            <a:endParaRPr lang="th-TH" sz="1100" b="1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xdr:txBody>
      </xdr:sp>
    </xdr:grpSp>
    <xdr:clientData/>
  </xdr:twoCellAnchor>
  <xdr:twoCellAnchor>
    <xdr:from>
      <xdr:col>4</xdr:col>
      <xdr:colOff>29308</xdr:colOff>
      <xdr:row>64</xdr:row>
      <xdr:rowOff>21980</xdr:rowOff>
    </xdr:from>
    <xdr:to>
      <xdr:col>31</xdr:col>
      <xdr:colOff>36636</xdr:colOff>
      <xdr:row>68</xdr:row>
      <xdr:rowOff>7326</xdr:rowOff>
    </xdr:to>
    <xdr:grpSp>
      <xdr:nvGrpSpPr>
        <xdr:cNvPr id="124" name="Group 123"/>
        <xdr:cNvGrpSpPr/>
      </xdr:nvGrpSpPr>
      <xdr:grpSpPr>
        <a:xfrm>
          <a:off x="212922" y="2959811"/>
          <a:ext cx="1246726" cy="168961"/>
          <a:chOff x="1823549" y="2791558"/>
          <a:chExt cx="1229214" cy="190499"/>
        </a:xfrm>
      </xdr:grpSpPr>
      <xdr:grpSp>
        <xdr:nvGrpSpPr>
          <xdr:cNvPr id="125" name="Group 124"/>
          <xdr:cNvGrpSpPr/>
        </xdr:nvGrpSpPr>
        <xdr:grpSpPr>
          <a:xfrm>
            <a:off x="1823549" y="2791558"/>
            <a:ext cx="1229214" cy="102578"/>
            <a:chOff x="6395549" y="879231"/>
            <a:chExt cx="1229213" cy="102577"/>
          </a:xfrm>
        </xdr:grpSpPr>
        <xdr:cxnSp macro="">
          <xdr:nvCxnSpPr>
            <xdr:cNvPr id="128" name="Straight Connector 127"/>
            <xdr:cNvCxnSpPr/>
          </xdr:nvCxnSpPr>
          <xdr:spPr>
            <a:xfrm>
              <a:off x="6396403" y="930519"/>
              <a:ext cx="1228359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9" name="Straight Connector 128"/>
            <xdr:cNvCxnSpPr/>
          </xdr:nvCxnSpPr>
          <xdr:spPr>
            <a:xfrm>
              <a:off x="6395549" y="879231"/>
              <a:ext cx="0" cy="102577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26" name="Straight Connector 125"/>
          <xdr:cNvCxnSpPr/>
        </xdr:nvCxnSpPr>
        <xdr:spPr>
          <a:xfrm>
            <a:off x="3046291" y="2791558"/>
            <a:ext cx="0" cy="10257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7" name="Rectangle 126"/>
          <xdr:cNvSpPr/>
        </xdr:nvSpPr>
        <xdr:spPr>
          <a:xfrm>
            <a:off x="2224421" y="2828192"/>
            <a:ext cx="564173" cy="153865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US" sz="1100" b="1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2.825 </a:t>
            </a:r>
            <a:r>
              <a:rPr lang="th-TH" sz="1100" b="1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ม.</a:t>
            </a:r>
            <a:endParaRPr lang="th-TH" sz="1100" b="1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xdr:txBody>
      </xdr:sp>
    </xdr:grpSp>
    <xdr:clientData/>
  </xdr:twoCellAnchor>
  <xdr:twoCellAnchor>
    <xdr:from>
      <xdr:col>0</xdr:col>
      <xdr:colOff>15273</xdr:colOff>
      <xdr:row>5</xdr:row>
      <xdr:rowOff>25157</xdr:rowOff>
    </xdr:from>
    <xdr:to>
      <xdr:col>8</xdr:col>
      <xdr:colOff>24543</xdr:colOff>
      <xdr:row>13</xdr:row>
      <xdr:rowOff>25157</xdr:rowOff>
    </xdr:to>
    <xdr:sp macro="" textlink="">
      <xdr:nvSpPr>
        <xdr:cNvPr id="130" name="Sun 129"/>
        <xdr:cNvSpPr/>
      </xdr:nvSpPr>
      <xdr:spPr>
        <a:xfrm>
          <a:off x="15273" y="254675"/>
          <a:ext cx="376499" cy="367229"/>
        </a:xfrm>
        <a:prstGeom prst="sun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700"/>
            <a:t>12</a:t>
          </a:r>
          <a:r>
            <a:rPr lang="en-US" sz="700" baseline="0"/>
            <a:t> PM</a:t>
          </a:r>
          <a:endParaRPr lang="th-TH" sz="7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5</xdr:row>
      <xdr:rowOff>0</xdr:rowOff>
    </xdr:from>
    <xdr:to>
      <xdr:col>4</xdr:col>
      <xdr:colOff>572284</xdr:colOff>
      <xdr:row>10</xdr:row>
      <xdr:rowOff>133125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1666875"/>
          <a:ext cx="2401083" cy="18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5</xdr:row>
      <xdr:rowOff>0</xdr:rowOff>
    </xdr:from>
    <xdr:to>
      <xdr:col>9</xdr:col>
      <xdr:colOff>572284</xdr:colOff>
      <xdr:row>10</xdr:row>
      <xdr:rowOff>133125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1" y="1666875"/>
          <a:ext cx="2401083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4</xdr:col>
      <xdr:colOff>570658</xdr:colOff>
      <xdr:row>27</xdr:row>
      <xdr:rowOff>133125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7334250"/>
          <a:ext cx="2399458" cy="18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38101</xdr:colOff>
      <xdr:row>22</xdr:row>
      <xdr:rowOff>19050</xdr:rowOff>
    </xdr:from>
    <xdr:to>
      <xdr:col>9</xdr:col>
      <xdr:colOff>608760</xdr:colOff>
      <xdr:row>27</xdr:row>
      <xdr:rowOff>152175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1" y="7353300"/>
          <a:ext cx="2399459" cy="18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695325</xdr:colOff>
      <xdr:row>2</xdr:row>
      <xdr:rowOff>66674</xdr:rowOff>
    </xdr:from>
    <xdr:to>
      <xdr:col>3</xdr:col>
      <xdr:colOff>971550</xdr:colOff>
      <xdr:row>3</xdr:row>
      <xdr:rowOff>161924</xdr:rowOff>
    </xdr:to>
    <xdr:sp macro="" textlink="">
      <xdr:nvSpPr>
        <xdr:cNvPr id="2" name="Oval 1"/>
        <xdr:cNvSpPr/>
      </xdr:nvSpPr>
      <xdr:spPr>
        <a:xfrm>
          <a:off x="4619625" y="66674"/>
          <a:ext cx="276225" cy="276225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4</xdr:col>
      <xdr:colOff>676275</xdr:colOff>
      <xdr:row>2</xdr:row>
      <xdr:rowOff>57149</xdr:rowOff>
    </xdr:from>
    <xdr:to>
      <xdr:col>4</xdr:col>
      <xdr:colOff>952500</xdr:colOff>
      <xdr:row>3</xdr:row>
      <xdr:rowOff>152399</xdr:rowOff>
    </xdr:to>
    <xdr:sp macro="" textlink="">
      <xdr:nvSpPr>
        <xdr:cNvPr id="3" name="Oval 2"/>
        <xdr:cNvSpPr/>
      </xdr:nvSpPr>
      <xdr:spPr>
        <a:xfrm>
          <a:off x="6267450" y="419099"/>
          <a:ext cx="276225" cy="276225"/>
        </a:xfrm>
        <a:prstGeom prst="ellipse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342900</xdr:colOff>
      <xdr:row>2</xdr:row>
      <xdr:rowOff>47625</xdr:rowOff>
    </xdr:from>
    <xdr:to>
      <xdr:col>5</xdr:col>
      <xdr:colOff>619125</xdr:colOff>
      <xdr:row>3</xdr:row>
      <xdr:rowOff>142875</xdr:rowOff>
    </xdr:to>
    <xdr:sp macro="" textlink="">
      <xdr:nvSpPr>
        <xdr:cNvPr id="5" name="Oval 4"/>
        <xdr:cNvSpPr/>
      </xdr:nvSpPr>
      <xdr:spPr>
        <a:xfrm>
          <a:off x="7639050" y="409575"/>
          <a:ext cx="276225" cy="276225"/>
        </a:xfrm>
        <a:prstGeom prst="ellipse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809625</xdr:colOff>
      <xdr:row>2</xdr:row>
      <xdr:rowOff>38100</xdr:rowOff>
    </xdr:from>
    <xdr:to>
      <xdr:col>6</xdr:col>
      <xdr:colOff>1085850</xdr:colOff>
      <xdr:row>3</xdr:row>
      <xdr:rowOff>133350</xdr:rowOff>
    </xdr:to>
    <xdr:sp macro="" textlink="">
      <xdr:nvSpPr>
        <xdr:cNvPr id="6" name="Oval 5"/>
        <xdr:cNvSpPr/>
      </xdr:nvSpPr>
      <xdr:spPr>
        <a:xfrm>
          <a:off x="9067800" y="400050"/>
          <a:ext cx="276225" cy="276225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847725</xdr:colOff>
      <xdr:row>4</xdr:row>
      <xdr:rowOff>47625</xdr:rowOff>
    </xdr:from>
    <xdr:to>
      <xdr:col>6</xdr:col>
      <xdr:colOff>952500</xdr:colOff>
      <xdr:row>5</xdr:row>
      <xdr:rowOff>9525</xdr:rowOff>
    </xdr:to>
    <xdr:grpSp>
      <xdr:nvGrpSpPr>
        <xdr:cNvPr id="31" name="Group 30"/>
        <xdr:cNvGrpSpPr/>
      </xdr:nvGrpSpPr>
      <xdr:grpSpPr>
        <a:xfrm>
          <a:off x="4772025" y="809625"/>
          <a:ext cx="4438650" cy="152400"/>
          <a:chOff x="4772025" y="771525"/>
          <a:chExt cx="4438650" cy="142875"/>
        </a:xfrm>
      </xdr:grpSpPr>
      <xdr:cxnSp macro="">
        <xdr:nvCxnSpPr>
          <xdr:cNvPr id="11" name="Elbow Connector 10"/>
          <xdr:cNvCxnSpPr/>
        </xdr:nvCxnSpPr>
        <xdr:spPr>
          <a:xfrm>
            <a:off x="4772025" y="771527"/>
            <a:ext cx="4438650" cy="95248"/>
          </a:xfrm>
          <a:prstGeom prst="bentConnector3">
            <a:avLst>
              <a:gd name="adj1" fmla="val 100215"/>
            </a:avLst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Straight Connector 22"/>
          <xdr:cNvCxnSpPr/>
        </xdr:nvCxnSpPr>
        <xdr:spPr>
          <a:xfrm>
            <a:off x="4772025" y="771525"/>
            <a:ext cx="0" cy="14287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Straight Connector 23"/>
          <xdr:cNvCxnSpPr/>
        </xdr:nvCxnSpPr>
        <xdr:spPr>
          <a:xfrm>
            <a:off x="6448425" y="771525"/>
            <a:ext cx="0" cy="14287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781050</xdr:colOff>
      <xdr:row>4</xdr:row>
      <xdr:rowOff>9525</xdr:rowOff>
    </xdr:from>
    <xdr:to>
      <xdr:col>6</xdr:col>
      <xdr:colOff>9525</xdr:colOff>
      <xdr:row>6</xdr:row>
      <xdr:rowOff>171450</xdr:rowOff>
    </xdr:to>
    <xdr:sp macro="" textlink="">
      <xdr:nvSpPr>
        <xdr:cNvPr id="25" name="Right Brace 24"/>
        <xdr:cNvSpPr/>
      </xdr:nvSpPr>
      <xdr:spPr>
        <a:xfrm>
          <a:off x="8077200" y="733425"/>
          <a:ext cx="190500" cy="523875"/>
        </a:xfrm>
        <a:prstGeom prst="rightBrace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142875</xdr:colOff>
      <xdr:row>6</xdr:row>
      <xdr:rowOff>104775</xdr:rowOff>
    </xdr:from>
    <xdr:to>
      <xdr:col>7</xdr:col>
      <xdr:colOff>171450</xdr:colOff>
      <xdr:row>6</xdr:row>
      <xdr:rowOff>104775</xdr:rowOff>
    </xdr:to>
    <xdr:cxnSp macro="">
      <xdr:nvCxnSpPr>
        <xdr:cNvPr id="27" name="Straight Arrow Connector 26"/>
        <xdr:cNvCxnSpPr/>
      </xdr:nvCxnSpPr>
      <xdr:spPr>
        <a:xfrm>
          <a:off x="8401050" y="1190625"/>
          <a:ext cx="1876425" cy="0"/>
        </a:xfrm>
        <a:prstGeom prst="straightConnector1">
          <a:avLst/>
        </a:prstGeom>
        <a:ln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1447800</xdr:colOff>
      <xdr:row>5</xdr:row>
      <xdr:rowOff>123825</xdr:rowOff>
    </xdr:from>
    <xdr:to>
      <xdr:col>7</xdr:col>
      <xdr:colOff>152400</xdr:colOff>
      <xdr:row>5</xdr:row>
      <xdr:rowOff>123825</xdr:rowOff>
    </xdr:to>
    <xdr:cxnSp macro="">
      <xdr:nvCxnSpPr>
        <xdr:cNvPr id="28" name="Straight Arrow Connector 27"/>
        <xdr:cNvCxnSpPr/>
      </xdr:nvCxnSpPr>
      <xdr:spPr>
        <a:xfrm>
          <a:off x="9705975" y="1028700"/>
          <a:ext cx="5524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149225</xdr:colOff>
      <xdr:row>3</xdr:row>
      <xdr:rowOff>93323</xdr:rowOff>
    </xdr:from>
    <xdr:to>
      <xdr:col>6</xdr:col>
      <xdr:colOff>9525</xdr:colOff>
      <xdr:row>21</xdr:row>
      <xdr:rowOff>105833</xdr:rowOff>
    </xdr:to>
    <xdr:sp macro="" textlink="">
      <xdr:nvSpPr>
        <xdr:cNvPr id="2" name="Rectangle 1"/>
        <xdr:cNvSpPr/>
      </xdr:nvSpPr>
      <xdr:spPr>
        <a:xfrm>
          <a:off x="130175" y="979148"/>
          <a:ext cx="7718425" cy="510838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>
    <xdr:from>
      <xdr:col>1</xdr:col>
      <xdr:colOff>1052116</xdr:colOff>
      <xdr:row>2</xdr:row>
      <xdr:rowOff>268213</xdr:rowOff>
    </xdr:from>
    <xdr:to>
      <xdr:col>1</xdr:col>
      <xdr:colOff>1772196</xdr:colOff>
      <xdr:row>3</xdr:row>
      <xdr:rowOff>138680</xdr:rowOff>
    </xdr:to>
    <xdr:sp macro="" textlink="">
      <xdr:nvSpPr>
        <xdr:cNvPr id="3" name="Rectangle 2"/>
        <xdr:cNvSpPr/>
      </xdr:nvSpPr>
      <xdr:spPr>
        <a:xfrm>
          <a:off x="1185466" y="858763"/>
          <a:ext cx="720080" cy="165742"/>
        </a:xfrm>
        <a:prstGeom prst="rect">
          <a:avLst/>
        </a:prstGeom>
        <a:solidFill>
          <a:schemeClr val="bg2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>
    <xdr:from>
      <xdr:col>5</xdr:col>
      <xdr:colOff>417537</xdr:colOff>
      <xdr:row>3</xdr:row>
      <xdr:rowOff>15918</xdr:rowOff>
    </xdr:from>
    <xdr:to>
      <xdr:col>5</xdr:col>
      <xdr:colOff>966167</xdr:colOff>
      <xdr:row>3</xdr:row>
      <xdr:rowOff>153708</xdr:rowOff>
    </xdr:to>
    <xdr:sp macro="" textlink="">
      <xdr:nvSpPr>
        <xdr:cNvPr id="4" name="Rectangle 3"/>
        <xdr:cNvSpPr/>
      </xdr:nvSpPr>
      <xdr:spPr>
        <a:xfrm>
          <a:off x="7266012" y="901743"/>
          <a:ext cx="548630" cy="137790"/>
        </a:xfrm>
        <a:prstGeom prst="rect">
          <a:avLst/>
        </a:prstGeom>
        <a:solidFill>
          <a:schemeClr val="bg2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>
    <xdr:from>
      <xdr:col>2</xdr:col>
      <xdr:colOff>1905970</xdr:colOff>
      <xdr:row>16</xdr:row>
      <xdr:rowOff>25865</xdr:rowOff>
    </xdr:from>
    <xdr:to>
      <xdr:col>4</xdr:col>
      <xdr:colOff>296829</xdr:colOff>
      <xdr:row>17</xdr:row>
      <xdr:rowOff>123819</xdr:rowOff>
    </xdr:to>
    <xdr:grpSp>
      <xdr:nvGrpSpPr>
        <xdr:cNvPr id="5" name="Group 4"/>
        <xdr:cNvGrpSpPr/>
      </xdr:nvGrpSpPr>
      <xdr:grpSpPr>
        <a:xfrm>
          <a:off x="4163395" y="4359740"/>
          <a:ext cx="1648409" cy="355129"/>
          <a:chOff x="3682912" y="6446460"/>
          <a:chExt cx="1753184" cy="420144"/>
        </a:xfrm>
      </xdr:grpSpPr>
      <xdr:sp macro="" textlink="">
        <xdr:nvSpPr>
          <xdr:cNvPr id="6" name="Rectangle 5"/>
          <xdr:cNvSpPr/>
        </xdr:nvSpPr>
        <xdr:spPr>
          <a:xfrm>
            <a:off x="3682912" y="6525344"/>
            <a:ext cx="1753184" cy="288032"/>
          </a:xfrm>
          <a:prstGeom prst="rect">
            <a:avLst/>
          </a:prstGeom>
          <a:solidFill>
            <a:srgbClr val="FFC00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th-TH"/>
            </a:defPPr>
            <a:lvl1pPr marL="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th-TH"/>
          </a:p>
        </xdr:txBody>
      </xdr:sp>
      <xdr:sp macro="" textlink="">
        <xdr:nvSpPr>
          <xdr:cNvPr id="7" name="TextBox 61"/>
          <xdr:cNvSpPr txBox="1"/>
        </xdr:nvSpPr>
        <xdr:spPr>
          <a:xfrm>
            <a:off x="3715263" y="6446460"/>
            <a:ext cx="1707850" cy="42014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th-TH"/>
            </a:defPPr>
            <a:lvl1pPr marL="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800" b="1">
                <a:latin typeface="Browallia New" pitchFamily="34" charset="-34"/>
                <a:cs typeface="Browallia New" pitchFamily="34" charset="-34"/>
              </a:rPr>
              <a:t>Screen </a:t>
            </a:r>
            <a:r>
              <a:rPr lang="th-TH" sz="1800" b="1">
                <a:latin typeface="Browallia New" pitchFamily="34" charset="-34"/>
                <a:cs typeface="Browallia New" pitchFamily="34" charset="-34"/>
              </a:rPr>
              <a:t>นำเสนอ</a:t>
            </a:r>
          </a:p>
        </xdr:txBody>
      </xdr:sp>
    </xdr:grpSp>
    <xdr:clientData/>
  </xdr:twoCellAnchor>
  <xdr:twoCellAnchor>
    <xdr:from>
      <xdr:col>3</xdr:col>
      <xdr:colOff>400050</xdr:colOff>
      <xdr:row>14</xdr:row>
      <xdr:rowOff>134499</xdr:rowOff>
    </xdr:from>
    <xdr:to>
      <xdr:col>4</xdr:col>
      <xdr:colOff>533015</xdr:colOff>
      <xdr:row>15</xdr:row>
      <xdr:rowOff>218081</xdr:rowOff>
    </xdr:to>
    <xdr:grpSp>
      <xdr:nvGrpSpPr>
        <xdr:cNvPr id="8" name="Group 7"/>
        <xdr:cNvGrpSpPr/>
      </xdr:nvGrpSpPr>
      <xdr:grpSpPr>
        <a:xfrm>
          <a:off x="4772025" y="3944499"/>
          <a:ext cx="1275965" cy="340757"/>
          <a:chOff x="4350636" y="5507940"/>
          <a:chExt cx="1226396" cy="369332"/>
        </a:xfrm>
      </xdr:grpSpPr>
      <xdr:sp macro="" textlink="">
        <xdr:nvSpPr>
          <xdr:cNvPr id="9" name="Rectangle 8"/>
          <xdr:cNvSpPr/>
        </xdr:nvSpPr>
        <xdr:spPr>
          <a:xfrm>
            <a:off x="4350636" y="5553236"/>
            <a:ext cx="435903" cy="180020"/>
          </a:xfrm>
          <a:prstGeom prst="rect">
            <a:avLst/>
          </a:prstGeom>
          <a:solidFill>
            <a:srgbClr val="00B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th-TH"/>
            </a:defPPr>
            <a:lvl1pPr marL="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th-TH"/>
          </a:p>
        </xdr:txBody>
      </xdr:sp>
      <xdr:sp macro="" textlink="">
        <xdr:nvSpPr>
          <xdr:cNvPr id="10" name="TextBox 62"/>
          <xdr:cNvSpPr txBox="1"/>
        </xdr:nvSpPr>
        <xdr:spPr>
          <a:xfrm>
            <a:off x="4731929" y="5507940"/>
            <a:ext cx="845103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th-TH"/>
            </a:defPPr>
            <a:lvl1pPr marL="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800" b="1">
                <a:latin typeface="Browallia New" pitchFamily="34" charset="-34"/>
                <a:cs typeface="Browallia New" pitchFamily="34" charset="-34"/>
              </a:rPr>
              <a:t>Projector</a:t>
            </a:r>
            <a:endParaRPr lang="th-TH" sz="1800" b="1">
              <a:latin typeface="Browallia New" pitchFamily="34" charset="-34"/>
              <a:cs typeface="Browallia New" pitchFamily="34" charset="-34"/>
            </a:endParaRPr>
          </a:p>
        </xdr:txBody>
      </xdr:sp>
    </xdr:grpSp>
    <xdr:clientData/>
  </xdr:twoCellAnchor>
  <xdr:twoCellAnchor>
    <xdr:from>
      <xdr:col>1</xdr:col>
      <xdr:colOff>362970</xdr:colOff>
      <xdr:row>3</xdr:row>
      <xdr:rowOff>129902</xdr:rowOff>
    </xdr:from>
    <xdr:to>
      <xdr:col>1</xdr:col>
      <xdr:colOff>1943100</xdr:colOff>
      <xdr:row>4</xdr:row>
      <xdr:rowOff>161127</xdr:rowOff>
    </xdr:to>
    <xdr:sp macro="" textlink="">
      <xdr:nvSpPr>
        <xdr:cNvPr id="11" name="TextBox 68"/>
        <xdr:cNvSpPr txBox="1"/>
      </xdr:nvSpPr>
      <xdr:spPr>
        <a:xfrm>
          <a:off x="496320" y="1015727"/>
          <a:ext cx="1580130" cy="3265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400" b="1" u="sng">
              <a:solidFill>
                <a:schemeClr val="accent6">
                  <a:lumMod val="50000"/>
                </a:schemeClr>
              </a:solidFill>
              <a:latin typeface="Browallia New" pitchFamily="34" charset="-34"/>
              <a:cs typeface="Browallia New" pitchFamily="34" charset="-34"/>
            </a:rPr>
            <a:t>จนท</a:t>
          </a:r>
          <a:r>
            <a:rPr lang="en-US" sz="1400" b="1" u="sng">
              <a:solidFill>
                <a:schemeClr val="accent6">
                  <a:lumMod val="50000"/>
                </a:schemeClr>
              </a:solidFill>
              <a:latin typeface="Browallia New" pitchFamily="34" charset="-34"/>
              <a:cs typeface="Browallia New" pitchFamily="34" charset="-34"/>
            </a:rPr>
            <a:t>.</a:t>
          </a:r>
          <a:r>
            <a:rPr lang="th-TH" sz="1400" b="1" u="sng">
              <a:solidFill>
                <a:schemeClr val="accent6">
                  <a:lumMod val="50000"/>
                </a:schemeClr>
              </a:solidFill>
              <a:latin typeface="Browallia New" pitchFamily="34" charset="-34"/>
              <a:cs typeface="Browallia New" pitchFamily="34" charset="-34"/>
            </a:rPr>
            <a:t>คุมเครื่องเสียง</a:t>
          </a:r>
          <a:r>
            <a:rPr lang="en-US" sz="1400" b="1" u="sng">
              <a:solidFill>
                <a:schemeClr val="accent6">
                  <a:lumMod val="50000"/>
                </a:schemeClr>
              </a:solidFill>
              <a:latin typeface="Browallia New" pitchFamily="34" charset="-34"/>
              <a:cs typeface="Browallia New" pitchFamily="34" charset="-34"/>
            </a:rPr>
            <a:t> (1)</a:t>
          </a:r>
          <a:endParaRPr lang="th-TH" sz="1400" b="1" u="sng">
            <a:solidFill>
              <a:schemeClr val="accent6">
                <a:lumMod val="50000"/>
              </a:schemeClr>
            </a:solidFill>
            <a:latin typeface="Browallia New" pitchFamily="34" charset="-34"/>
            <a:cs typeface="Browallia New" pitchFamily="34" charset="-34"/>
          </a:endParaRPr>
        </a:p>
      </xdr:txBody>
    </xdr:sp>
    <xdr:clientData/>
  </xdr:twoCellAnchor>
  <xdr:twoCellAnchor>
    <xdr:from>
      <xdr:col>5</xdr:col>
      <xdr:colOff>2027115</xdr:colOff>
      <xdr:row>0</xdr:row>
      <xdr:rowOff>146051</xdr:rowOff>
    </xdr:from>
    <xdr:to>
      <xdr:col>5</xdr:col>
      <xdr:colOff>2056332</xdr:colOff>
      <xdr:row>2</xdr:row>
      <xdr:rowOff>262881</xdr:rowOff>
    </xdr:to>
    <xdr:sp macro="" textlink="">
      <xdr:nvSpPr>
        <xdr:cNvPr id="12" name="Rectangle 11"/>
        <xdr:cNvSpPr/>
      </xdr:nvSpPr>
      <xdr:spPr>
        <a:xfrm rot="5400000">
          <a:off x="7483996" y="499420"/>
          <a:ext cx="707380" cy="642"/>
        </a:xfrm>
        <a:prstGeom prst="rect">
          <a:avLst/>
        </a:prstGeom>
        <a:solidFill>
          <a:schemeClr val="bg2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>
    <xdr:from>
      <xdr:col>2</xdr:col>
      <xdr:colOff>62509</xdr:colOff>
      <xdr:row>18</xdr:row>
      <xdr:rowOff>65655</xdr:rowOff>
    </xdr:from>
    <xdr:to>
      <xdr:col>2</xdr:col>
      <xdr:colOff>193326</xdr:colOff>
      <xdr:row>20</xdr:row>
      <xdr:rowOff>214235</xdr:rowOff>
    </xdr:to>
    <xdr:sp macro="" textlink="">
      <xdr:nvSpPr>
        <xdr:cNvPr id="14" name="Rectangle 13"/>
        <xdr:cNvSpPr/>
      </xdr:nvSpPr>
      <xdr:spPr>
        <a:xfrm rot="5400000">
          <a:off x="1744315" y="5479974"/>
          <a:ext cx="729605" cy="130817"/>
        </a:xfrm>
        <a:prstGeom prst="rect">
          <a:avLst/>
        </a:prstGeom>
        <a:solidFill>
          <a:schemeClr val="bg2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>
    <xdr:from>
      <xdr:col>3</xdr:col>
      <xdr:colOff>351812</xdr:colOff>
      <xdr:row>4</xdr:row>
      <xdr:rowOff>152401</xdr:rowOff>
    </xdr:from>
    <xdr:to>
      <xdr:col>3</xdr:col>
      <xdr:colOff>952500</xdr:colOff>
      <xdr:row>5</xdr:row>
      <xdr:rowOff>142876</xdr:rowOff>
    </xdr:to>
    <xdr:sp macro="" textlink="">
      <xdr:nvSpPr>
        <xdr:cNvPr id="16" name="Oval 15"/>
        <xdr:cNvSpPr/>
      </xdr:nvSpPr>
      <xdr:spPr>
        <a:xfrm>
          <a:off x="4571387" y="1333501"/>
          <a:ext cx="600688" cy="285750"/>
        </a:xfrm>
        <a:prstGeom prst="ellipse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/>
            <a:t>905</a:t>
          </a:r>
          <a:endParaRPr lang="th-TH" sz="1000" b="1"/>
        </a:p>
      </xdr:txBody>
    </xdr:sp>
    <xdr:clientData/>
  </xdr:twoCellAnchor>
  <xdr:twoCellAnchor>
    <xdr:from>
      <xdr:col>3</xdr:col>
      <xdr:colOff>85725</xdr:colOff>
      <xdr:row>6</xdr:row>
      <xdr:rowOff>131959</xdr:rowOff>
    </xdr:from>
    <xdr:to>
      <xdr:col>3</xdr:col>
      <xdr:colOff>1257300</xdr:colOff>
      <xdr:row>14</xdr:row>
      <xdr:rowOff>0</xdr:rowOff>
    </xdr:to>
    <xdr:sp macro="" textlink="">
      <xdr:nvSpPr>
        <xdr:cNvPr id="17" name="Rectangle 16"/>
        <xdr:cNvSpPr/>
      </xdr:nvSpPr>
      <xdr:spPr>
        <a:xfrm>
          <a:off x="4029075" y="1903609"/>
          <a:ext cx="1057275" cy="2068316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>
    <xdr:from>
      <xdr:col>3</xdr:col>
      <xdr:colOff>186724</xdr:colOff>
      <xdr:row>5</xdr:row>
      <xdr:rowOff>169693</xdr:rowOff>
    </xdr:from>
    <xdr:to>
      <xdr:col>3</xdr:col>
      <xdr:colOff>1028718</xdr:colOff>
      <xdr:row>6</xdr:row>
      <xdr:rowOff>133347</xdr:rowOff>
    </xdr:to>
    <xdr:sp macro="" textlink="">
      <xdr:nvSpPr>
        <xdr:cNvPr id="18" name="Rectangle 17"/>
        <xdr:cNvSpPr/>
      </xdr:nvSpPr>
      <xdr:spPr>
        <a:xfrm rot="5400000">
          <a:off x="4712119" y="1340248"/>
          <a:ext cx="230354" cy="841994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>
    <xdr:from>
      <xdr:col>8</xdr:col>
      <xdr:colOff>104775</xdr:colOff>
      <xdr:row>0</xdr:row>
      <xdr:rowOff>76200</xdr:rowOff>
    </xdr:from>
    <xdr:to>
      <xdr:col>14</xdr:col>
      <xdr:colOff>428625</xdr:colOff>
      <xdr:row>3</xdr:row>
      <xdr:rowOff>190500</xdr:rowOff>
    </xdr:to>
    <xdr:sp macro="" textlink="">
      <xdr:nvSpPr>
        <xdr:cNvPr id="19" name="Freeform 18"/>
        <xdr:cNvSpPr/>
      </xdr:nvSpPr>
      <xdr:spPr>
        <a:xfrm>
          <a:off x="10067925" y="76200"/>
          <a:ext cx="3924300" cy="1000125"/>
        </a:xfrm>
        <a:custGeom>
          <a:avLst/>
          <a:gdLst>
            <a:gd name="connsiteX0" fmla="*/ 4312920 w 4312920"/>
            <a:gd name="connsiteY0" fmla="*/ 15240 h 990600"/>
            <a:gd name="connsiteX1" fmla="*/ 3200400 w 4312920"/>
            <a:gd name="connsiteY1" fmla="*/ 0 h 990600"/>
            <a:gd name="connsiteX2" fmla="*/ 3200400 w 4312920"/>
            <a:gd name="connsiteY2" fmla="*/ 0 h 990600"/>
            <a:gd name="connsiteX3" fmla="*/ 3200400 w 4312920"/>
            <a:gd name="connsiteY3" fmla="*/ 777240 h 990600"/>
            <a:gd name="connsiteX4" fmla="*/ 3200400 w 4312920"/>
            <a:gd name="connsiteY4" fmla="*/ 777240 h 990600"/>
            <a:gd name="connsiteX5" fmla="*/ 0 w 4312920"/>
            <a:gd name="connsiteY5" fmla="*/ 777240 h 990600"/>
            <a:gd name="connsiteX6" fmla="*/ 0 w 4312920"/>
            <a:gd name="connsiteY6" fmla="*/ 777240 h 990600"/>
            <a:gd name="connsiteX7" fmla="*/ 30480 w 4312920"/>
            <a:gd name="connsiteY7" fmla="*/ 990600 h 990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4312920" h="990600">
              <a:moveTo>
                <a:pt x="4312920" y="15240"/>
              </a:moveTo>
              <a:lnTo>
                <a:pt x="3200400" y="0"/>
              </a:lnTo>
              <a:lnTo>
                <a:pt x="3200400" y="0"/>
              </a:lnTo>
              <a:lnTo>
                <a:pt x="3200400" y="777240"/>
              </a:lnTo>
              <a:lnTo>
                <a:pt x="3200400" y="777240"/>
              </a:lnTo>
              <a:lnTo>
                <a:pt x="0" y="777240"/>
              </a:lnTo>
              <a:lnTo>
                <a:pt x="0" y="777240"/>
              </a:lnTo>
              <a:lnTo>
                <a:pt x="30480" y="990600"/>
              </a:lnTo>
            </a:path>
          </a:pathLst>
        </a:custGeom>
        <a:noFill/>
        <a:ln w="38100">
          <a:solidFill>
            <a:srgbClr val="7030A0"/>
          </a:solidFill>
          <a:prstDash val="sysDash"/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>
    <xdr:from>
      <xdr:col>1</xdr:col>
      <xdr:colOff>1815358</xdr:colOff>
      <xdr:row>18</xdr:row>
      <xdr:rowOff>54355</xdr:rowOff>
    </xdr:from>
    <xdr:to>
      <xdr:col>1</xdr:col>
      <xdr:colOff>2009775</xdr:colOff>
      <xdr:row>18</xdr:row>
      <xdr:rowOff>257174</xdr:rowOff>
    </xdr:to>
    <xdr:sp macro="" textlink="">
      <xdr:nvSpPr>
        <xdr:cNvPr id="22" name="Oval 21"/>
        <xdr:cNvSpPr/>
      </xdr:nvSpPr>
      <xdr:spPr>
        <a:xfrm>
          <a:off x="1948708" y="4931155"/>
          <a:ext cx="194417" cy="202819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>
    <xdr:from>
      <xdr:col>3</xdr:col>
      <xdr:colOff>933450</xdr:colOff>
      <xdr:row>7</xdr:row>
      <xdr:rowOff>85725</xdr:rowOff>
    </xdr:from>
    <xdr:to>
      <xdr:col>3</xdr:col>
      <xdr:colOff>1123950</xdr:colOff>
      <xdr:row>13</xdr:row>
      <xdr:rowOff>200025</xdr:rowOff>
    </xdr:to>
    <xdr:grpSp>
      <xdr:nvGrpSpPr>
        <xdr:cNvPr id="40" name="Group 39"/>
        <xdr:cNvGrpSpPr/>
      </xdr:nvGrpSpPr>
      <xdr:grpSpPr>
        <a:xfrm>
          <a:off x="5305425" y="2095500"/>
          <a:ext cx="190500" cy="1666875"/>
          <a:chOff x="5153025" y="2152650"/>
          <a:chExt cx="190500" cy="1771650"/>
        </a:xfrm>
      </xdr:grpSpPr>
      <xdr:sp macro="" textlink="">
        <xdr:nvSpPr>
          <xdr:cNvPr id="33" name="Oval 32"/>
          <xdr:cNvSpPr/>
        </xdr:nvSpPr>
        <xdr:spPr>
          <a:xfrm>
            <a:off x="5172075" y="2152650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34" name="Oval 33"/>
          <xdr:cNvSpPr/>
        </xdr:nvSpPr>
        <xdr:spPr>
          <a:xfrm>
            <a:off x="5172075" y="2438400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35" name="Oval 34"/>
          <xdr:cNvSpPr/>
        </xdr:nvSpPr>
        <xdr:spPr>
          <a:xfrm>
            <a:off x="5162550" y="2714625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36" name="Oval 35"/>
          <xdr:cNvSpPr/>
        </xdr:nvSpPr>
        <xdr:spPr>
          <a:xfrm>
            <a:off x="5162550" y="2971800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37" name="Oval 36"/>
          <xdr:cNvSpPr/>
        </xdr:nvSpPr>
        <xdr:spPr>
          <a:xfrm>
            <a:off x="5162550" y="3238500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38" name="Oval 37"/>
          <xdr:cNvSpPr/>
        </xdr:nvSpPr>
        <xdr:spPr>
          <a:xfrm>
            <a:off x="5153025" y="3514725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39" name="Oval 38"/>
          <xdr:cNvSpPr/>
        </xdr:nvSpPr>
        <xdr:spPr>
          <a:xfrm>
            <a:off x="5153025" y="3752850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3</xdr:col>
      <xdr:colOff>133350</xdr:colOff>
      <xdr:row>7</xdr:row>
      <xdr:rowOff>85725</xdr:rowOff>
    </xdr:from>
    <xdr:to>
      <xdr:col>3</xdr:col>
      <xdr:colOff>323850</xdr:colOff>
      <xdr:row>13</xdr:row>
      <xdr:rowOff>200025</xdr:rowOff>
    </xdr:to>
    <xdr:grpSp>
      <xdr:nvGrpSpPr>
        <xdr:cNvPr id="41" name="Group 40"/>
        <xdr:cNvGrpSpPr/>
      </xdr:nvGrpSpPr>
      <xdr:grpSpPr>
        <a:xfrm>
          <a:off x="4505325" y="2095500"/>
          <a:ext cx="190500" cy="1666875"/>
          <a:chOff x="5153025" y="2152650"/>
          <a:chExt cx="190500" cy="1771650"/>
        </a:xfrm>
      </xdr:grpSpPr>
      <xdr:sp macro="" textlink="">
        <xdr:nvSpPr>
          <xdr:cNvPr id="42" name="Oval 41"/>
          <xdr:cNvSpPr/>
        </xdr:nvSpPr>
        <xdr:spPr>
          <a:xfrm>
            <a:off x="5172075" y="2152650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43" name="Oval 42"/>
          <xdr:cNvSpPr/>
        </xdr:nvSpPr>
        <xdr:spPr>
          <a:xfrm>
            <a:off x="5172075" y="2438400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44" name="Oval 43"/>
          <xdr:cNvSpPr/>
        </xdr:nvSpPr>
        <xdr:spPr>
          <a:xfrm>
            <a:off x="5162550" y="2714625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45" name="Oval 44"/>
          <xdr:cNvSpPr/>
        </xdr:nvSpPr>
        <xdr:spPr>
          <a:xfrm>
            <a:off x="5162550" y="2971800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46" name="Oval 45"/>
          <xdr:cNvSpPr/>
        </xdr:nvSpPr>
        <xdr:spPr>
          <a:xfrm>
            <a:off x="5162550" y="3238500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47" name="Oval 46"/>
          <xdr:cNvSpPr/>
        </xdr:nvSpPr>
        <xdr:spPr>
          <a:xfrm>
            <a:off x="5153025" y="3514725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48" name="Oval 47"/>
          <xdr:cNvSpPr/>
        </xdr:nvSpPr>
        <xdr:spPr>
          <a:xfrm>
            <a:off x="5153025" y="3752850"/>
            <a:ext cx="171450" cy="171450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1</xdr:col>
      <xdr:colOff>1905000</xdr:colOff>
      <xdr:row>7</xdr:row>
      <xdr:rowOff>85725</xdr:rowOff>
    </xdr:from>
    <xdr:to>
      <xdr:col>1</xdr:col>
      <xdr:colOff>2095500</xdr:colOff>
      <xdr:row>14</xdr:row>
      <xdr:rowOff>258404</xdr:rowOff>
    </xdr:to>
    <xdr:grpSp>
      <xdr:nvGrpSpPr>
        <xdr:cNvPr id="58" name="Group 57"/>
        <xdr:cNvGrpSpPr/>
      </xdr:nvGrpSpPr>
      <xdr:grpSpPr>
        <a:xfrm>
          <a:off x="2038350" y="2095500"/>
          <a:ext cx="190500" cy="1972904"/>
          <a:chOff x="2038350" y="2095500"/>
          <a:chExt cx="190500" cy="1991954"/>
        </a:xfrm>
        <a:solidFill>
          <a:schemeClr val="accent5">
            <a:lumMod val="60000"/>
            <a:lumOff val="40000"/>
          </a:schemeClr>
        </a:solidFill>
      </xdr:grpSpPr>
      <xdr:grpSp>
        <xdr:nvGrpSpPr>
          <xdr:cNvPr id="49" name="Group 48"/>
          <xdr:cNvGrpSpPr/>
        </xdr:nvGrpSpPr>
        <xdr:grpSpPr>
          <a:xfrm>
            <a:off x="2038350" y="2095500"/>
            <a:ext cx="190500" cy="1743075"/>
            <a:chOff x="5153025" y="2152650"/>
            <a:chExt cx="190500" cy="1831704"/>
          </a:xfrm>
          <a:grpFill/>
        </xdr:grpSpPr>
        <xdr:sp macro="" textlink="">
          <xdr:nvSpPr>
            <xdr:cNvPr id="50" name="Oval 49"/>
            <xdr:cNvSpPr/>
          </xdr:nvSpPr>
          <xdr:spPr>
            <a:xfrm>
              <a:off x="5172075" y="2152650"/>
              <a:ext cx="171450" cy="171450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sp macro="" textlink="">
          <xdr:nvSpPr>
            <xdr:cNvPr id="51" name="Oval 50"/>
            <xdr:cNvSpPr/>
          </xdr:nvSpPr>
          <xdr:spPr>
            <a:xfrm>
              <a:off x="5172075" y="2438400"/>
              <a:ext cx="171450" cy="171450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sp macro="" textlink="">
          <xdr:nvSpPr>
            <xdr:cNvPr id="52" name="Oval 51"/>
            <xdr:cNvSpPr/>
          </xdr:nvSpPr>
          <xdr:spPr>
            <a:xfrm>
              <a:off x="5162550" y="2714625"/>
              <a:ext cx="171450" cy="171450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sp macro="" textlink="">
          <xdr:nvSpPr>
            <xdr:cNvPr id="53" name="Oval 52"/>
            <xdr:cNvSpPr/>
          </xdr:nvSpPr>
          <xdr:spPr>
            <a:xfrm>
              <a:off x="5162550" y="2971800"/>
              <a:ext cx="171450" cy="171450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sp macro="" textlink="">
          <xdr:nvSpPr>
            <xdr:cNvPr id="54" name="Oval 53"/>
            <xdr:cNvSpPr/>
          </xdr:nvSpPr>
          <xdr:spPr>
            <a:xfrm>
              <a:off x="5153025" y="3248509"/>
              <a:ext cx="171450" cy="171450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sp macro="" textlink="">
          <xdr:nvSpPr>
            <xdr:cNvPr id="55" name="Oval 54"/>
            <xdr:cNvSpPr/>
          </xdr:nvSpPr>
          <xdr:spPr>
            <a:xfrm>
              <a:off x="5153025" y="3524734"/>
              <a:ext cx="171450" cy="171450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sp macro="" textlink="">
          <xdr:nvSpPr>
            <xdr:cNvPr id="56" name="Oval 55"/>
            <xdr:cNvSpPr/>
          </xdr:nvSpPr>
          <xdr:spPr>
            <a:xfrm>
              <a:off x="5153025" y="3812904"/>
              <a:ext cx="171450" cy="171450"/>
            </a:xfrm>
            <a:prstGeom prst="ellipse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</xdr:grpSp>
      <xdr:sp macro="" textlink="">
        <xdr:nvSpPr>
          <xdr:cNvPr id="57" name="Oval 56"/>
          <xdr:cNvSpPr/>
        </xdr:nvSpPr>
        <xdr:spPr>
          <a:xfrm>
            <a:off x="2038350" y="3924300"/>
            <a:ext cx="171450" cy="163154"/>
          </a:xfrm>
          <a:prstGeom prst="ellips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5</xdr:col>
      <xdr:colOff>704850</xdr:colOff>
      <xdr:row>8</xdr:row>
      <xdr:rowOff>49129</xdr:rowOff>
    </xdr:from>
    <xdr:to>
      <xdr:col>5</xdr:col>
      <xdr:colOff>933450</xdr:colOff>
      <xdr:row>14</xdr:row>
      <xdr:rowOff>259172</xdr:rowOff>
    </xdr:to>
    <xdr:grpSp>
      <xdr:nvGrpSpPr>
        <xdr:cNvPr id="60" name="Group 59"/>
        <xdr:cNvGrpSpPr/>
      </xdr:nvGrpSpPr>
      <xdr:grpSpPr>
        <a:xfrm>
          <a:off x="7981950" y="2316079"/>
          <a:ext cx="228600" cy="1753093"/>
          <a:chOff x="5153025" y="2152650"/>
          <a:chExt cx="190500" cy="1543534"/>
        </a:xfrm>
        <a:solidFill>
          <a:schemeClr val="accent3">
            <a:lumMod val="60000"/>
            <a:lumOff val="40000"/>
          </a:schemeClr>
        </a:solidFill>
      </xdr:grpSpPr>
      <xdr:sp macro="" textlink="">
        <xdr:nvSpPr>
          <xdr:cNvPr id="62" name="Oval 61"/>
          <xdr:cNvSpPr/>
        </xdr:nvSpPr>
        <xdr:spPr>
          <a:xfrm>
            <a:off x="5172075" y="2152650"/>
            <a:ext cx="171450" cy="171450"/>
          </a:xfrm>
          <a:prstGeom prst="ellips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63" name="Oval 62"/>
          <xdr:cNvSpPr/>
        </xdr:nvSpPr>
        <xdr:spPr>
          <a:xfrm>
            <a:off x="5172075" y="2438400"/>
            <a:ext cx="171450" cy="171450"/>
          </a:xfrm>
          <a:prstGeom prst="ellips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64" name="Oval 63"/>
          <xdr:cNvSpPr/>
        </xdr:nvSpPr>
        <xdr:spPr>
          <a:xfrm>
            <a:off x="5162550" y="2714625"/>
            <a:ext cx="171450" cy="171450"/>
          </a:xfrm>
          <a:prstGeom prst="ellips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65" name="Oval 64"/>
          <xdr:cNvSpPr/>
        </xdr:nvSpPr>
        <xdr:spPr>
          <a:xfrm>
            <a:off x="5162550" y="2971800"/>
            <a:ext cx="171450" cy="171450"/>
          </a:xfrm>
          <a:prstGeom prst="ellips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66" name="Oval 65"/>
          <xdr:cNvSpPr/>
        </xdr:nvSpPr>
        <xdr:spPr>
          <a:xfrm>
            <a:off x="5153025" y="3248509"/>
            <a:ext cx="171450" cy="171450"/>
          </a:xfrm>
          <a:prstGeom prst="ellips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67" name="Oval 66"/>
          <xdr:cNvSpPr/>
        </xdr:nvSpPr>
        <xdr:spPr>
          <a:xfrm>
            <a:off x="5153025" y="3524734"/>
            <a:ext cx="171450" cy="171450"/>
          </a:xfrm>
          <a:prstGeom prst="ellipse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1</xdr:col>
      <xdr:colOff>1819275</xdr:colOff>
      <xdr:row>19</xdr:row>
      <xdr:rowOff>38100</xdr:rowOff>
    </xdr:from>
    <xdr:to>
      <xdr:col>1</xdr:col>
      <xdr:colOff>2013692</xdr:colOff>
      <xdr:row>19</xdr:row>
      <xdr:rowOff>240919</xdr:rowOff>
    </xdr:to>
    <xdr:sp macro="" textlink="">
      <xdr:nvSpPr>
        <xdr:cNvPr id="69" name="Oval 68"/>
        <xdr:cNvSpPr/>
      </xdr:nvSpPr>
      <xdr:spPr>
        <a:xfrm>
          <a:off x="1952625" y="5181600"/>
          <a:ext cx="194417" cy="202819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>
    <xdr:from>
      <xdr:col>1</xdr:col>
      <xdr:colOff>133350</xdr:colOff>
      <xdr:row>4</xdr:row>
      <xdr:rowOff>19050</xdr:rowOff>
    </xdr:from>
    <xdr:to>
      <xdr:col>1</xdr:col>
      <xdr:colOff>327767</xdr:colOff>
      <xdr:row>4</xdr:row>
      <xdr:rowOff>221869</xdr:rowOff>
    </xdr:to>
    <xdr:sp macro="" textlink="">
      <xdr:nvSpPr>
        <xdr:cNvPr id="70" name="Oval 69"/>
        <xdr:cNvSpPr/>
      </xdr:nvSpPr>
      <xdr:spPr>
        <a:xfrm>
          <a:off x="266700" y="1200150"/>
          <a:ext cx="194417" cy="202819"/>
        </a:xfrm>
        <a:prstGeom prst="ellipse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th-TH"/>
          </a:defPPr>
          <a:lvl1pPr marL="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th-TH"/>
        </a:p>
      </xdr:txBody>
    </xdr:sp>
    <xdr:clientData/>
  </xdr:twoCellAnchor>
  <xdr:twoCellAnchor editAs="oneCell">
    <xdr:from>
      <xdr:col>2</xdr:col>
      <xdr:colOff>1905000</xdr:colOff>
      <xdr:row>17</xdr:row>
      <xdr:rowOff>138150</xdr:rowOff>
    </xdr:from>
    <xdr:to>
      <xdr:col>4</xdr:col>
      <xdr:colOff>332248</xdr:colOff>
      <xdr:row>21</xdr:row>
      <xdr:rowOff>47624</xdr:rowOff>
    </xdr:to>
    <xdr:pic>
      <xdr:nvPicPr>
        <xdr:cNvPr id="73" name="Picture 7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4757775"/>
          <a:ext cx="1684798" cy="947699"/>
        </a:xfrm>
        <a:prstGeom prst="rect">
          <a:avLst/>
        </a:prstGeom>
      </xdr:spPr>
    </xdr:pic>
    <xdr:clientData/>
  </xdr:twoCellAnchor>
  <xdr:twoCellAnchor editAs="oneCell">
    <xdr:from>
      <xdr:col>4</xdr:col>
      <xdr:colOff>369074</xdr:colOff>
      <xdr:row>17</xdr:row>
      <xdr:rowOff>142500</xdr:rowOff>
    </xdr:from>
    <xdr:to>
      <xdr:col>5</xdr:col>
      <xdr:colOff>291747</xdr:colOff>
      <xdr:row>21</xdr:row>
      <xdr:rowOff>28418</xdr:rowOff>
    </xdr:to>
    <xdr:pic>
      <xdr:nvPicPr>
        <xdr:cNvPr id="74" name="Picture 7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64376" y="4381798"/>
          <a:ext cx="924143" cy="1684798"/>
        </a:xfrm>
        <a:prstGeom prst="rect">
          <a:avLst/>
        </a:prstGeom>
      </xdr:spPr>
    </xdr:pic>
    <xdr:clientData/>
  </xdr:twoCellAnchor>
  <xdr:twoCellAnchor editAs="oneCell">
    <xdr:from>
      <xdr:col>5</xdr:col>
      <xdr:colOff>338100</xdr:colOff>
      <xdr:row>17</xdr:row>
      <xdr:rowOff>142875</xdr:rowOff>
    </xdr:from>
    <xdr:to>
      <xdr:col>6</xdr:col>
      <xdr:colOff>1032298</xdr:colOff>
      <xdr:row>21</xdr:row>
      <xdr:rowOff>52349</xdr:rowOff>
    </xdr:to>
    <xdr:pic>
      <xdr:nvPicPr>
        <xdr:cNvPr id="75" name="Picture 7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5200" y="4762500"/>
          <a:ext cx="1684798" cy="9476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142875</xdr:colOff>
      <xdr:row>20</xdr:row>
      <xdr:rowOff>66675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25275" cy="559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"/>
  <sheetViews>
    <sheetView topLeftCell="A319" zoomScale="140" zoomScaleNormal="140" workbookViewId="0">
      <selection activeCell="I133" sqref="I133"/>
    </sheetView>
  </sheetViews>
  <sheetFormatPr defaultRowHeight="21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N62"/>
  <sheetViews>
    <sheetView tabSelected="1" topLeftCell="B1" zoomScaleNormal="100" workbookViewId="0">
      <pane xSplit="3" ySplit="2" topLeftCell="E3" activePane="bottomRight" state="frozen"/>
      <selection activeCell="H19" sqref="H19"/>
      <selection pane="topRight" activeCell="H19" sqref="H19"/>
      <selection pane="bottomLeft" activeCell="H19" sqref="H19"/>
      <selection pane="bottomRight" activeCell="C1" sqref="C1:P1048576"/>
    </sheetView>
  </sheetViews>
  <sheetFormatPr defaultRowHeight="12"/>
  <cols>
    <col min="1" max="1" width="4.42578125" style="1" customWidth="1"/>
    <col min="2" max="2" width="5.140625" style="1" bestFit="1" customWidth="1"/>
    <col min="3" max="3" width="27.7109375" style="1" customWidth="1"/>
    <col min="4" max="4" width="23.7109375" style="1" bestFit="1" customWidth="1"/>
    <col min="5" max="5" width="15.85546875" style="1" customWidth="1"/>
    <col min="6" max="7" width="13.7109375" style="1" customWidth="1"/>
    <col min="8" max="8" width="24.5703125" style="1" customWidth="1"/>
    <col min="9" max="9" width="16.140625" style="1" customWidth="1"/>
    <col min="10" max="10" width="13.7109375" style="801" customWidth="1"/>
    <col min="11" max="11" width="13.7109375" style="1" customWidth="1"/>
    <col min="12" max="12" width="17" style="1" customWidth="1"/>
    <col min="13" max="13" width="15.42578125" style="802" bestFit="1" customWidth="1"/>
    <col min="14" max="14" width="25.140625" style="8" bestFit="1" customWidth="1"/>
    <col min="15" max="16384" width="9.140625" style="1"/>
  </cols>
  <sheetData>
    <row r="1" spans="1:14" s="9" customFormat="1" ht="22.5" customHeight="1">
      <c r="A1" s="1394" t="s">
        <v>274</v>
      </c>
      <c r="B1" s="1394" t="s">
        <v>854</v>
      </c>
      <c r="C1" s="1396" t="s">
        <v>275</v>
      </c>
      <c r="D1" s="1396" t="s">
        <v>276</v>
      </c>
      <c r="E1" s="1359" t="s">
        <v>277</v>
      </c>
      <c r="F1" s="1359"/>
      <c r="G1" s="1359"/>
      <c r="H1" s="1359"/>
      <c r="I1" s="1360" t="s">
        <v>278</v>
      </c>
      <c r="J1" s="1360"/>
      <c r="K1" s="1360"/>
      <c r="L1" s="1360"/>
      <c r="M1" s="1393" t="s">
        <v>1</v>
      </c>
      <c r="N1" s="1392" t="s">
        <v>13</v>
      </c>
    </row>
    <row r="2" spans="1:14" s="9" customFormat="1">
      <c r="A2" s="1395"/>
      <c r="B2" s="1395"/>
      <c r="C2" s="1397"/>
      <c r="D2" s="1397"/>
      <c r="E2" s="805" t="s">
        <v>279</v>
      </c>
      <c r="F2" s="805" t="s">
        <v>280</v>
      </c>
      <c r="G2" s="805" t="s">
        <v>281</v>
      </c>
      <c r="H2" s="805" t="s">
        <v>282</v>
      </c>
      <c r="I2" s="806" t="s">
        <v>279</v>
      </c>
      <c r="J2" s="807" t="s">
        <v>280</v>
      </c>
      <c r="K2" s="806" t="s">
        <v>281</v>
      </c>
      <c r="L2" s="806" t="s">
        <v>282</v>
      </c>
      <c r="M2" s="1393"/>
      <c r="N2" s="1392"/>
    </row>
    <row r="3" spans="1:14">
      <c r="A3" s="2">
        <v>1</v>
      </c>
      <c r="B3" s="2">
        <v>1</v>
      </c>
      <c r="C3" s="10" t="s">
        <v>853</v>
      </c>
      <c r="D3" s="11" t="s">
        <v>283</v>
      </c>
      <c r="E3" s="4">
        <v>43143</v>
      </c>
      <c r="F3" s="5" t="s">
        <v>284</v>
      </c>
      <c r="G3" s="5" t="s">
        <v>285</v>
      </c>
      <c r="H3" s="5" t="s">
        <v>286</v>
      </c>
      <c r="I3" s="4"/>
      <c r="J3" s="2"/>
      <c r="K3" s="5"/>
      <c r="L3" s="5"/>
      <c r="M3" s="803"/>
      <c r="N3" s="534" t="s">
        <v>40</v>
      </c>
    </row>
    <row r="4" spans="1:14">
      <c r="A4" s="2">
        <v>2</v>
      </c>
      <c r="B4" s="2">
        <v>2</v>
      </c>
      <c r="C4" s="10" t="s">
        <v>287</v>
      </c>
      <c r="D4" s="11" t="s">
        <v>288</v>
      </c>
      <c r="E4" s="1389" t="s">
        <v>289</v>
      </c>
      <c r="F4" s="1390"/>
      <c r="G4" s="1390"/>
      <c r="H4" s="1390"/>
      <c r="I4" s="1390"/>
      <c r="J4" s="1390"/>
      <c r="K4" s="1390"/>
      <c r="L4" s="1391"/>
      <c r="M4" s="803"/>
      <c r="N4" s="535" t="s">
        <v>364</v>
      </c>
    </row>
    <row r="5" spans="1:14">
      <c r="A5" s="2">
        <v>3</v>
      </c>
      <c r="B5" s="2">
        <v>3</v>
      </c>
      <c r="C5" s="10" t="s">
        <v>290</v>
      </c>
      <c r="D5" s="11" t="s">
        <v>288</v>
      </c>
      <c r="E5" s="4">
        <v>43146</v>
      </c>
      <c r="F5" s="5" t="s">
        <v>291</v>
      </c>
      <c r="G5" s="5" t="s">
        <v>292</v>
      </c>
      <c r="H5" s="5" t="s">
        <v>293</v>
      </c>
      <c r="I5" s="4">
        <v>43151</v>
      </c>
      <c r="J5" s="2" t="s">
        <v>291</v>
      </c>
      <c r="K5" s="5" t="s">
        <v>294</v>
      </c>
      <c r="L5" s="5" t="s">
        <v>295</v>
      </c>
      <c r="M5" s="803"/>
      <c r="N5" s="535" t="s">
        <v>365</v>
      </c>
    </row>
    <row r="6" spans="1:14">
      <c r="A6" s="2">
        <v>4</v>
      </c>
      <c r="B6" s="2">
        <v>4</v>
      </c>
      <c r="C6" s="10" t="s">
        <v>296</v>
      </c>
      <c r="D6" s="12" t="s">
        <v>288</v>
      </c>
      <c r="E6" s="1389" t="s">
        <v>297</v>
      </c>
      <c r="F6" s="1390"/>
      <c r="G6" s="1390"/>
      <c r="H6" s="1390"/>
      <c r="I6" s="1390"/>
      <c r="J6" s="1390"/>
      <c r="K6" s="1390"/>
      <c r="L6" s="1391"/>
      <c r="M6" s="803"/>
      <c r="N6" s="553" t="s">
        <v>797</v>
      </c>
    </row>
    <row r="7" spans="1:14">
      <c r="A7" s="2">
        <v>5</v>
      </c>
      <c r="B7" s="2">
        <v>5</v>
      </c>
      <c r="C7" s="10" t="s">
        <v>298</v>
      </c>
      <c r="D7" s="11" t="s">
        <v>288</v>
      </c>
      <c r="E7" s="4">
        <v>43146</v>
      </c>
      <c r="F7" s="5" t="s">
        <v>284</v>
      </c>
      <c r="G7" s="5" t="s">
        <v>285</v>
      </c>
      <c r="H7" s="5" t="s">
        <v>286</v>
      </c>
      <c r="I7" s="4">
        <v>43147</v>
      </c>
      <c r="J7" s="2" t="s">
        <v>284</v>
      </c>
      <c r="K7" s="5" t="s">
        <v>299</v>
      </c>
      <c r="L7" s="5" t="s">
        <v>300</v>
      </c>
      <c r="M7" s="803"/>
      <c r="N7" s="535" t="s">
        <v>363</v>
      </c>
    </row>
    <row r="8" spans="1:14">
      <c r="A8" s="2">
        <v>6</v>
      </c>
      <c r="B8" s="2">
        <v>6</v>
      </c>
      <c r="C8" s="10" t="s">
        <v>301</v>
      </c>
      <c r="D8" s="11" t="s">
        <v>288</v>
      </c>
      <c r="E8" s="4">
        <v>43146</v>
      </c>
      <c r="F8" s="5" t="s">
        <v>302</v>
      </c>
      <c r="G8" s="5" t="s">
        <v>303</v>
      </c>
      <c r="H8" s="5" t="s">
        <v>304</v>
      </c>
      <c r="I8" s="4">
        <v>43147</v>
      </c>
      <c r="J8" s="2" t="s">
        <v>302</v>
      </c>
      <c r="K8" s="5" t="s">
        <v>305</v>
      </c>
      <c r="L8" s="5" t="s">
        <v>306</v>
      </c>
      <c r="M8" s="803"/>
      <c r="N8" s="535" t="s">
        <v>369</v>
      </c>
    </row>
    <row r="9" spans="1:14">
      <c r="A9" s="2">
        <v>7</v>
      </c>
      <c r="B9" s="2">
        <v>7</v>
      </c>
      <c r="C9" s="10" t="s">
        <v>307</v>
      </c>
      <c r="D9" s="11" t="s">
        <v>288</v>
      </c>
      <c r="E9" s="4">
        <v>43146</v>
      </c>
      <c r="F9" s="5" t="s">
        <v>302</v>
      </c>
      <c r="G9" s="5" t="s">
        <v>308</v>
      </c>
      <c r="H9" s="5" t="s">
        <v>309</v>
      </c>
      <c r="I9" s="4">
        <v>43147</v>
      </c>
      <c r="J9" s="2" t="s">
        <v>291</v>
      </c>
      <c r="K9" s="5" t="s">
        <v>310</v>
      </c>
      <c r="L9" s="5" t="s">
        <v>311</v>
      </c>
      <c r="M9" s="803" t="s">
        <v>823</v>
      </c>
      <c r="N9" s="536" t="s">
        <v>798</v>
      </c>
    </row>
    <row r="10" spans="1:14">
      <c r="A10" s="2">
        <v>8</v>
      </c>
      <c r="B10" s="2">
        <v>8</v>
      </c>
      <c r="C10" s="10" t="s">
        <v>312</v>
      </c>
      <c r="D10" s="11" t="s">
        <v>288</v>
      </c>
      <c r="E10" s="4">
        <v>43146</v>
      </c>
      <c r="F10" s="5" t="s">
        <v>284</v>
      </c>
      <c r="G10" s="5" t="s">
        <v>285</v>
      </c>
      <c r="H10" s="5" t="s">
        <v>286</v>
      </c>
      <c r="I10" s="4">
        <v>43147</v>
      </c>
      <c r="J10" s="2" t="s">
        <v>284</v>
      </c>
      <c r="K10" s="5" t="s">
        <v>313</v>
      </c>
      <c r="L10" s="5" t="s">
        <v>314</v>
      </c>
      <c r="M10" s="803"/>
      <c r="N10" s="535" t="s">
        <v>368</v>
      </c>
    </row>
    <row r="11" spans="1:14">
      <c r="A11" s="2">
        <v>9</v>
      </c>
      <c r="B11" s="2">
        <v>9</v>
      </c>
      <c r="C11" s="10" t="s">
        <v>315</v>
      </c>
      <c r="D11" s="12" t="s">
        <v>288</v>
      </c>
      <c r="E11" s="4"/>
      <c r="F11" s="5"/>
      <c r="G11" s="5"/>
      <c r="H11" s="5"/>
      <c r="I11" s="4"/>
      <c r="J11" s="2"/>
      <c r="K11" s="5"/>
      <c r="L11" s="5"/>
      <c r="M11" s="803"/>
      <c r="N11" s="534" t="s">
        <v>40</v>
      </c>
    </row>
    <row r="12" spans="1:14">
      <c r="A12" s="2">
        <v>10</v>
      </c>
      <c r="B12" s="2">
        <v>10</v>
      </c>
      <c r="C12" s="10" t="s">
        <v>316</v>
      </c>
      <c r="D12" s="11" t="s">
        <v>317</v>
      </c>
      <c r="E12" s="4">
        <v>43146</v>
      </c>
      <c r="F12" s="5" t="s">
        <v>291</v>
      </c>
      <c r="G12" s="5" t="s">
        <v>318</v>
      </c>
      <c r="H12" s="5" t="s">
        <v>319</v>
      </c>
      <c r="I12" s="4">
        <v>43147</v>
      </c>
      <c r="J12" s="2" t="s">
        <v>291</v>
      </c>
      <c r="K12" s="5" t="s">
        <v>320</v>
      </c>
      <c r="L12" s="5" t="s">
        <v>321</v>
      </c>
      <c r="M12" s="803"/>
      <c r="N12" s="535" t="s">
        <v>366</v>
      </c>
    </row>
    <row r="13" spans="1:14">
      <c r="A13" s="2">
        <v>11</v>
      </c>
      <c r="B13" s="2">
        <v>11</v>
      </c>
      <c r="C13" s="10" t="s">
        <v>322</v>
      </c>
      <c r="D13" s="11" t="s">
        <v>323</v>
      </c>
      <c r="E13" s="4">
        <v>43140</v>
      </c>
      <c r="F13" s="5" t="s">
        <v>284</v>
      </c>
      <c r="G13" s="5" t="s">
        <v>324</v>
      </c>
      <c r="H13" s="5" t="s">
        <v>325</v>
      </c>
      <c r="I13" s="4"/>
      <c r="J13" s="2"/>
      <c r="K13" s="5"/>
      <c r="L13" s="5"/>
      <c r="M13" s="803"/>
      <c r="N13" s="534" t="s">
        <v>804</v>
      </c>
    </row>
    <row r="14" spans="1:14">
      <c r="A14" s="2">
        <v>12</v>
      </c>
      <c r="B14" s="2">
        <v>12</v>
      </c>
      <c r="C14" s="10" t="s">
        <v>326</v>
      </c>
      <c r="D14" s="11" t="s">
        <v>327</v>
      </c>
      <c r="E14" s="4">
        <v>43140</v>
      </c>
      <c r="F14" s="5" t="s">
        <v>338</v>
      </c>
      <c r="G14" s="5" t="s">
        <v>339</v>
      </c>
      <c r="H14" s="5" t="s">
        <v>340</v>
      </c>
      <c r="I14" s="4"/>
      <c r="J14" s="2"/>
      <c r="K14" s="5"/>
      <c r="L14" s="5"/>
      <c r="M14" s="803"/>
      <c r="N14" s="534" t="s">
        <v>40</v>
      </c>
    </row>
    <row r="15" spans="1:14">
      <c r="A15" s="2">
        <v>13</v>
      </c>
      <c r="B15" s="2">
        <v>13</v>
      </c>
      <c r="C15" s="10" t="s">
        <v>330</v>
      </c>
      <c r="D15" s="11" t="s">
        <v>331</v>
      </c>
      <c r="E15" s="4">
        <v>43144</v>
      </c>
      <c r="F15" s="5" t="s">
        <v>284</v>
      </c>
      <c r="G15" s="4" t="s">
        <v>328</v>
      </c>
      <c r="H15" s="6" t="s">
        <v>329</v>
      </c>
      <c r="I15" s="4">
        <v>43147</v>
      </c>
      <c r="J15" s="2" t="s">
        <v>284</v>
      </c>
      <c r="K15" s="5" t="s">
        <v>299</v>
      </c>
      <c r="L15" s="5" t="s">
        <v>300</v>
      </c>
      <c r="M15" s="804" t="s">
        <v>289</v>
      </c>
      <c r="N15" s="534" t="s">
        <v>814</v>
      </c>
    </row>
    <row r="16" spans="1:14">
      <c r="A16" s="2">
        <v>14</v>
      </c>
      <c r="B16" s="2">
        <v>14</v>
      </c>
      <c r="C16" s="10" t="s">
        <v>332</v>
      </c>
      <c r="D16" s="10" t="s">
        <v>333</v>
      </c>
      <c r="E16" s="4">
        <v>43146</v>
      </c>
      <c r="F16" s="5" t="s">
        <v>302</v>
      </c>
      <c r="G16" s="5" t="s">
        <v>334</v>
      </c>
      <c r="H16" s="5" t="s">
        <v>335</v>
      </c>
      <c r="I16" s="4">
        <v>43147</v>
      </c>
      <c r="J16" s="2" t="s">
        <v>302</v>
      </c>
      <c r="K16" s="5" t="s">
        <v>305</v>
      </c>
      <c r="L16" s="5" t="s">
        <v>306</v>
      </c>
      <c r="M16" s="804" t="s">
        <v>336</v>
      </c>
      <c r="N16" s="535" t="s">
        <v>367</v>
      </c>
    </row>
    <row r="17" spans="1:14">
      <c r="A17" s="2">
        <v>15</v>
      </c>
      <c r="B17" s="2">
        <v>15</v>
      </c>
      <c r="C17" s="10" t="s">
        <v>337</v>
      </c>
      <c r="D17" s="10" t="s">
        <v>333</v>
      </c>
      <c r="E17" s="4">
        <v>43146</v>
      </c>
      <c r="F17" s="5" t="s">
        <v>338</v>
      </c>
      <c r="G17" s="5" t="s">
        <v>339</v>
      </c>
      <c r="H17" s="5" t="s">
        <v>340</v>
      </c>
      <c r="I17" s="4"/>
      <c r="J17" s="2"/>
      <c r="K17" s="5"/>
      <c r="L17" s="5"/>
      <c r="M17" s="803"/>
      <c r="N17" s="553" t="s">
        <v>797</v>
      </c>
    </row>
    <row r="18" spans="1:14">
      <c r="A18" s="2">
        <v>16</v>
      </c>
      <c r="B18" s="2">
        <v>16</v>
      </c>
      <c r="C18" s="10" t="s">
        <v>341</v>
      </c>
      <c r="D18" s="10" t="s">
        <v>342</v>
      </c>
      <c r="E18" s="1389" t="s">
        <v>289</v>
      </c>
      <c r="F18" s="1390"/>
      <c r="G18" s="1390"/>
      <c r="H18" s="1390"/>
      <c r="I18" s="1390"/>
      <c r="J18" s="1390"/>
      <c r="K18" s="1390"/>
      <c r="L18" s="1391"/>
      <c r="M18" s="804" t="s">
        <v>343</v>
      </c>
      <c r="N18" s="534" t="s">
        <v>803</v>
      </c>
    </row>
    <row r="19" spans="1:14">
      <c r="A19" s="2">
        <v>17</v>
      </c>
      <c r="B19" s="2">
        <v>17</v>
      </c>
      <c r="C19" s="10" t="s">
        <v>344</v>
      </c>
      <c r="D19" s="10" t="s">
        <v>345</v>
      </c>
      <c r="E19" s="4">
        <v>43146</v>
      </c>
      <c r="F19" s="5" t="s">
        <v>284</v>
      </c>
      <c r="G19" s="5" t="s">
        <v>285</v>
      </c>
      <c r="H19" s="5" t="s">
        <v>286</v>
      </c>
      <c r="I19" s="4">
        <v>43147</v>
      </c>
      <c r="J19" s="2" t="s">
        <v>284</v>
      </c>
      <c r="K19" s="5" t="s">
        <v>313</v>
      </c>
      <c r="L19" s="5" t="s">
        <v>314</v>
      </c>
      <c r="M19" s="803"/>
      <c r="N19" s="536" t="s">
        <v>801</v>
      </c>
    </row>
    <row r="20" spans="1:14">
      <c r="A20" s="2">
        <v>18</v>
      </c>
      <c r="B20" s="2">
        <v>18</v>
      </c>
      <c r="C20" s="10" t="s">
        <v>346</v>
      </c>
      <c r="D20" s="10" t="s">
        <v>345</v>
      </c>
      <c r="E20" s="4">
        <v>43146</v>
      </c>
      <c r="F20" s="5" t="s">
        <v>284</v>
      </c>
      <c r="G20" s="5" t="s">
        <v>285</v>
      </c>
      <c r="H20" s="5" t="s">
        <v>286</v>
      </c>
      <c r="I20" s="4">
        <v>43147</v>
      </c>
      <c r="J20" s="2" t="s">
        <v>284</v>
      </c>
      <c r="K20" s="5" t="s">
        <v>313</v>
      </c>
      <c r="L20" s="5" t="s">
        <v>314</v>
      </c>
      <c r="M20" s="803"/>
      <c r="N20" s="536" t="s">
        <v>800</v>
      </c>
    </row>
    <row r="21" spans="1:14">
      <c r="A21" s="2">
        <v>19</v>
      </c>
      <c r="B21" s="2">
        <v>19</v>
      </c>
      <c r="C21" s="10" t="s">
        <v>347</v>
      </c>
      <c r="D21" s="10" t="s">
        <v>345</v>
      </c>
      <c r="E21" s="4">
        <v>43146</v>
      </c>
      <c r="F21" s="5" t="s">
        <v>284</v>
      </c>
      <c r="G21" s="5" t="s">
        <v>285</v>
      </c>
      <c r="H21" s="5" t="s">
        <v>286</v>
      </c>
      <c r="I21" s="4">
        <v>43147</v>
      </c>
      <c r="J21" s="2" t="s">
        <v>284</v>
      </c>
      <c r="K21" s="5" t="s">
        <v>313</v>
      </c>
      <c r="L21" s="5" t="s">
        <v>314</v>
      </c>
      <c r="M21" s="803"/>
      <c r="N21" s="536" t="s">
        <v>800</v>
      </c>
    </row>
    <row r="22" spans="1:14">
      <c r="A22" s="2">
        <v>20</v>
      </c>
      <c r="B22" s="2">
        <v>20</v>
      </c>
      <c r="C22" s="10" t="s">
        <v>348</v>
      </c>
      <c r="D22" s="10" t="s">
        <v>345</v>
      </c>
      <c r="E22" s="4">
        <v>43146</v>
      </c>
      <c r="F22" s="5" t="s">
        <v>284</v>
      </c>
      <c r="G22" s="5" t="s">
        <v>285</v>
      </c>
      <c r="H22" s="5" t="s">
        <v>286</v>
      </c>
      <c r="I22" s="4">
        <v>43147</v>
      </c>
      <c r="J22" s="2" t="s">
        <v>284</v>
      </c>
      <c r="K22" s="5" t="s">
        <v>313</v>
      </c>
      <c r="L22" s="5" t="s">
        <v>314</v>
      </c>
      <c r="M22" s="803"/>
      <c r="N22" s="536" t="s">
        <v>802</v>
      </c>
    </row>
    <row r="23" spans="1:14">
      <c r="A23" s="2">
        <v>21</v>
      </c>
      <c r="B23" s="2">
        <v>21</v>
      </c>
      <c r="C23" s="10" t="s">
        <v>349</v>
      </c>
      <c r="D23" s="10" t="s">
        <v>350</v>
      </c>
      <c r="E23" s="4">
        <v>43146</v>
      </c>
      <c r="F23" s="5" t="s">
        <v>302</v>
      </c>
      <c r="G23" s="5" t="s">
        <v>308</v>
      </c>
      <c r="H23" s="5" t="s">
        <v>309</v>
      </c>
      <c r="I23" s="4">
        <v>43147</v>
      </c>
      <c r="J23" s="2" t="s">
        <v>291</v>
      </c>
      <c r="K23" s="5" t="s">
        <v>310</v>
      </c>
      <c r="L23" s="5" t="s">
        <v>311</v>
      </c>
      <c r="M23" s="803"/>
      <c r="N23" s="536" t="s">
        <v>799</v>
      </c>
    </row>
    <row r="24" spans="1:14">
      <c r="A24" s="2">
        <v>22</v>
      </c>
      <c r="B24" s="2">
        <v>22</v>
      </c>
      <c r="C24" s="10" t="s">
        <v>351</v>
      </c>
      <c r="D24" s="10" t="s">
        <v>2</v>
      </c>
      <c r="E24" s="4">
        <v>43146</v>
      </c>
      <c r="F24" s="5" t="s">
        <v>302</v>
      </c>
      <c r="G24" s="5" t="s">
        <v>303</v>
      </c>
      <c r="H24" s="5" t="s">
        <v>304</v>
      </c>
      <c r="I24" s="4">
        <v>43164</v>
      </c>
      <c r="J24" s="2" t="s">
        <v>302</v>
      </c>
      <c r="K24" s="5" t="s">
        <v>352</v>
      </c>
      <c r="L24" s="5" t="s">
        <v>353</v>
      </c>
      <c r="M24" s="803"/>
      <c r="N24" s="536" t="s">
        <v>805</v>
      </c>
    </row>
    <row r="25" spans="1:14">
      <c r="A25" s="2">
        <v>23</v>
      </c>
      <c r="B25" s="2">
        <v>23</v>
      </c>
      <c r="C25" s="10" t="s">
        <v>354</v>
      </c>
      <c r="D25" s="10" t="s">
        <v>355</v>
      </c>
      <c r="E25" s="4">
        <v>43146</v>
      </c>
      <c r="F25" s="5" t="s">
        <v>284</v>
      </c>
      <c r="G25" s="5" t="s">
        <v>285</v>
      </c>
      <c r="H25" s="5" t="s">
        <v>286</v>
      </c>
      <c r="I25" s="4">
        <v>43147</v>
      </c>
      <c r="J25" s="2" t="s">
        <v>356</v>
      </c>
      <c r="K25" s="5" t="s">
        <v>357</v>
      </c>
      <c r="L25" s="5" t="s">
        <v>358</v>
      </c>
      <c r="M25" s="803"/>
      <c r="N25" s="536" t="s">
        <v>806</v>
      </c>
    </row>
    <row r="26" spans="1:14">
      <c r="A26" s="2">
        <v>24</v>
      </c>
      <c r="B26" s="2">
        <v>24</v>
      </c>
      <c r="C26" s="10" t="s">
        <v>359</v>
      </c>
      <c r="D26" s="10" t="s">
        <v>345</v>
      </c>
      <c r="E26" s="1389" t="s">
        <v>289</v>
      </c>
      <c r="F26" s="1390"/>
      <c r="G26" s="1390"/>
      <c r="H26" s="1390"/>
      <c r="I26" s="1390"/>
      <c r="J26" s="1390"/>
      <c r="K26" s="1390"/>
      <c r="L26" s="1391"/>
      <c r="M26" s="804" t="s">
        <v>824</v>
      </c>
      <c r="N26" s="534" t="s">
        <v>807</v>
      </c>
    </row>
    <row r="27" spans="1:14" hidden="1">
      <c r="A27" s="2">
        <v>25</v>
      </c>
      <c r="B27" s="2"/>
      <c r="C27" s="3" t="s">
        <v>360</v>
      </c>
      <c r="D27" s="3" t="s">
        <v>2</v>
      </c>
      <c r="E27" s="4"/>
      <c r="F27" s="5"/>
      <c r="G27" s="5"/>
      <c r="H27" s="5"/>
      <c r="I27" s="4"/>
      <c r="J27" s="2"/>
      <c r="K27" s="5"/>
      <c r="L27" s="5"/>
      <c r="M27" s="803"/>
    </row>
    <row r="28" spans="1:14" hidden="1">
      <c r="A28" s="2">
        <v>26</v>
      </c>
      <c r="B28" s="2"/>
      <c r="C28" s="3" t="s">
        <v>361</v>
      </c>
      <c r="D28" s="3" t="s">
        <v>333</v>
      </c>
      <c r="E28" s="4"/>
      <c r="F28" s="5"/>
      <c r="G28" s="5"/>
      <c r="H28" s="5"/>
      <c r="I28" s="4"/>
      <c r="J28" s="2"/>
      <c r="K28" s="5"/>
      <c r="L28" s="5"/>
      <c r="M28" s="803"/>
    </row>
    <row r="29" spans="1:14">
      <c r="E29" s="7"/>
      <c r="F29" s="7"/>
      <c r="G29" s="7"/>
      <c r="H29" s="7"/>
      <c r="I29" s="7"/>
      <c r="J29" s="800"/>
      <c r="K29" s="7"/>
      <c r="L29" s="7"/>
    </row>
    <row r="30" spans="1:14">
      <c r="C30" s="1367" t="s">
        <v>1324</v>
      </c>
      <c r="D30" s="1372" t="s">
        <v>279</v>
      </c>
      <c r="E30" s="1359" t="s">
        <v>1313</v>
      </c>
      <c r="F30" s="1359"/>
      <c r="G30" s="1359"/>
      <c r="H30" s="1359"/>
      <c r="I30" s="1359"/>
      <c r="J30" s="1360" t="s">
        <v>1314</v>
      </c>
      <c r="K30" s="1360"/>
      <c r="L30" s="1360"/>
      <c r="M30" s="1360"/>
      <c r="N30" s="1360"/>
    </row>
    <row r="31" spans="1:14">
      <c r="C31" s="1368"/>
      <c r="D31" s="1373"/>
      <c r="E31" s="805" t="s">
        <v>1313</v>
      </c>
      <c r="F31" s="805" t="s">
        <v>280</v>
      </c>
      <c r="G31" s="805" t="s">
        <v>282</v>
      </c>
      <c r="H31" s="805" t="s">
        <v>1315</v>
      </c>
      <c r="I31" s="805" t="s">
        <v>1</v>
      </c>
      <c r="J31" s="806" t="s">
        <v>279</v>
      </c>
      <c r="K31" s="807" t="s">
        <v>1313</v>
      </c>
      <c r="L31" s="806" t="s">
        <v>280</v>
      </c>
      <c r="M31" s="806" t="s">
        <v>282</v>
      </c>
      <c r="N31" s="806" t="s">
        <v>1315</v>
      </c>
    </row>
    <row r="32" spans="1:14" ht="24">
      <c r="C32" s="1368"/>
      <c r="D32" s="1357">
        <v>43140</v>
      </c>
      <c r="E32" s="817" t="s">
        <v>1317</v>
      </c>
      <c r="F32" s="818" t="s">
        <v>324</v>
      </c>
      <c r="G32" s="818" t="s">
        <v>325</v>
      </c>
      <c r="H32" s="819" t="s">
        <v>322</v>
      </c>
      <c r="I32" s="820" t="s">
        <v>1316</v>
      </c>
      <c r="J32" s="1361">
        <v>43147</v>
      </c>
      <c r="K32" s="1366" t="s">
        <v>1318</v>
      </c>
      <c r="L32" s="1366" t="s">
        <v>310</v>
      </c>
      <c r="M32" s="1366" t="s">
        <v>311</v>
      </c>
      <c r="N32" s="821" t="s">
        <v>307</v>
      </c>
    </row>
    <row r="33" spans="3:14">
      <c r="C33" s="1368"/>
      <c r="D33" s="1358"/>
      <c r="E33" s="822" t="s">
        <v>1318</v>
      </c>
      <c r="F33" s="823" t="s">
        <v>339</v>
      </c>
      <c r="G33" s="823" t="s">
        <v>1309</v>
      </c>
      <c r="H33" s="824" t="s">
        <v>326</v>
      </c>
      <c r="I33" s="825"/>
      <c r="J33" s="1362"/>
      <c r="K33" s="1365"/>
      <c r="L33" s="1365"/>
      <c r="M33" s="1365"/>
      <c r="N33" s="834" t="s">
        <v>349</v>
      </c>
    </row>
    <row r="34" spans="3:14">
      <c r="C34" s="1368"/>
      <c r="D34" s="846">
        <v>43143</v>
      </c>
      <c r="E34" s="826" t="s">
        <v>1318</v>
      </c>
      <c r="F34" s="827" t="s">
        <v>285</v>
      </c>
      <c r="G34" s="827" t="s">
        <v>286</v>
      </c>
      <c r="H34" s="828" t="s">
        <v>1308</v>
      </c>
      <c r="I34" s="829"/>
      <c r="J34" s="1362"/>
      <c r="K34" s="1364" t="s">
        <v>1319</v>
      </c>
      <c r="L34" s="815" t="s">
        <v>305</v>
      </c>
      <c r="M34" s="815" t="s">
        <v>306</v>
      </c>
      <c r="N34" s="808" t="s">
        <v>301</v>
      </c>
    </row>
    <row r="35" spans="3:14">
      <c r="C35" s="1368"/>
      <c r="D35" s="846">
        <v>43144</v>
      </c>
      <c r="E35" s="826" t="s">
        <v>1318</v>
      </c>
      <c r="F35" s="827" t="s">
        <v>328</v>
      </c>
      <c r="G35" s="827" t="s">
        <v>329</v>
      </c>
      <c r="H35" s="828" t="s">
        <v>330</v>
      </c>
      <c r="I35" s="829"/>
      <c r="J35" s="1362"/>
      <c r="K35" s="1364"/>
      <c r="L35" s="815" t="s">
        <v>305</v>
      </c>
      <c r="M35" s="815" t="s">
        <v>306</v>
      </c>
      <c r="N35" s="808" t="s">
        <v>332</v>
      </c>
    </row>
    <row r="36" spans="3:14">
      <c r="C36" s="1368"/>
      <c r="D36" s="1388">
        <v>43146</v>
      </c>
      <c r="E36" s="1382" t="s">
        <v>1318</v>
      </c>
      <c r="F36" s="1383" t="s">
        <v>303</v>
      </c>
      <c r="G36" s="1383" t="s">
        <v>304</v>
      </c>
      <c r="H36" s="833" t="s">
        <v>301</v>
      </c>
      <c r="I36" s="811"/>
      <c r="J36" s="1362"/>
      <c r="K36" s="1364"/>
      <c r="L36" s="815" t="s">
        <v>294</v>
      </c>
      <c r="M36" s="815" t="s">
        <v>1312</v>
      </c>
      <c r="N36" s="808" t="s">
        <v>316</v>
      </c>
    </row>
    <row r="37" spans="3:14">
      <c r="C37" s="1368"/>
      <c r="D37" s="1388"/>
      <c r="E37" s="1365"/>
      <c r="F37" s="1384"/>
      <c r="G37" s="1384"/>
      <c r="H37" s="828" t="s">
        <v>351</v>
      </c>
      <c r="I37" s="811"/>
      <c r="J37" s="1362"/>
      <c r="K37" s="1364"/>
      <c r="L37" s="815" t="s">
        <v>357</v>
      </c>
      <c r="M37" s="815" t="s">
        <v>1311</v>
      </c>
      <c r="N37" s="808" t="s">
        <v>354</v>
      </c>
    </row>
    <row r="38" spans="3:14">
      <c r="C38" s="1368"/>
      <c r="D38" s="1388"/>
      <c r="E38" s="1364" t="s">
        <v>1318</v>
      </c>
      <c r="F38" s="1385" t="s">
        <v>292</v>
      </c>
      <c r="G38" s="1385" t="s">
        <v>293</v>
      </c>
      <c r="H38" s="814" t="s">
        <v>290</v>
      </c>
      <c r="I38" s="811"/>
      <c r="J38" s="1362"/>
      <c r="K38" s="1364"/>
      <c r="L38" s="815" t="s">
        <v>299</v>
      </c>
      <c r="M38" s="815" t="s">
        <v>300</v>
      </c>
      <c r="N38" s="808" t="s">
        <v>330</v>
      </c>
    </row>
    <row r="39" spans="3:14">
      <c r="C39" s="1368"/>
      <c r="D39" s="1388"/>
      <c r="E39" s="1365"/>
      <c r="F39" s="1384"/>
      <c r="G39" s="1384"/>
      <c r="H39" s="828" t="s">
        <v>316</v>
      </c>
      <c r="I39" s="811"/>
      <c r="J39" s="1362"/>
      <c r="K39" s="1365"/>
      <c r="L39" s="835" t="s">
        <v>299</v>
      </c>
      <c r="M39" s="835" t="s">
        <v>300</v>
      </c>
      <c r="N39" s="834" t="s">
        <v>298</v>
      </c>
    </row>
    <row r="40" spans="3:14">
      <c r="C40" s="1368"/>
      <c r="D40" s="1388"/>
      <c r="E40" s="1386" t="s">
        <v>1319</v>
      </c>
      <c r="F40" s="1385" t="s">
        <v>285</v>
      </c>
      <c r="G40" s="1385" t="s">
        <v>286</v>
      </c>
      <c r="H40" s="814" t="s">
        <v>298</v>
      </c>
      <c r="I40" s="811"/>
      <c r="J40" s="1362"/>
      <c r="K40" s="1364" t="s">
        <v>1319</v>
      </c>
      <c r="L40" s="1364" t="s">
        <v>313</v>
      </c>
      <c r="M40" s="1364" t="s">
        <v>314</v>
      </c>
      <c r="N40" s="808" t="s">
        <v>312</v>
      </c>
    </row>
    <row r="41" spans="3:14">
      <c r="C41" s="1368"/>
      <c r="D41" s="1388"/>
      <c r="E41" s="1386"/>
      <c r="F41" s="1385"/>
      <c r="G41" s="1385"/>
      <c r="H41" s="814" t="s">
        <v>312</v>
      </c>
      <c r="I41" s="811"/>
      <c r="J41" s="1362"/>
      <c r="K41" s="1364"/>
      <c r="L41" s="1364"/>
      <c r="M41" s="1364"/>
      <c r="N41" s="808" t="s">
        <v>344</v>
      </c>
    </row>
    <row r="42" spans="3:14">
      <c r="C42" s="1368"/>
      <c r="D42" s="1388"/>
      <c r="E42" s="1386"/>
      <c r="F42" s="1385"/>
      <c r="G42" s="1385"/>
      <c r="H42" s="814" t="s">
        <v>344</v>
      </c>
      <c r="I42" s="811"/>
      <c r="J42" s="1362"/>
      <c r="K42" s="1364"/>
      <c r="L42" s="1364"/>
      <c r="M42" s="1364"/>
      <c r="N42" s="808" t="s">
        <v>346</v>
      </c>
    </row>
    <row r="43" spans="3:14">
      <c r="C43" s="1368"/>
      <c r="D43" s="1388"/>
      <c r="E43" s="1386"/>
      <c r="F43" s="1385"/>
      <c r="G43" s="1385"/>
      <c r="H43" s="809" t="s">
        <v>346</v>
      </c>
      <c r="I43" s="811"/>
      <c r="J43" s="1362"/>
      <c r="K43" s="1364"/>
      <c r="L43" s="1364"/>
      <c r="M43" s="1364"/>
      <c r="N43" s="808" t="s">
        <v>347</v>
      </c>
    </row>
    <row r="44" spans="3:14">
      <c r="C44" s="1368"/>
      <c r="D44" s="1388"/>
      <c r="E44" s="1386"/>
      <c r="F44" s="1385"/>
      <c r="G44" s="1385"/>
      <c r="H44" s="809" t="s">
        <v>347</v>
      </c>
      <c r="I44" s="811"/>
      <c r="J44" s="1362"/>
      <c r="K44" s="1365"/>
      <c r="L44" s="1365"/>
      <c r="M44" s="1365"/>
      <c r="N44" s="834" t="s">
        <v>348</v>
      </c>
    </row>
    <row r="45" spans="3:14">
      <c r="C45" s="1368"/>
      <c r="D45" s="1388"/>
      <c r="E45" s="1386"/>
      <c r="F45" s="1385"/>
      <c r="G45" s="1385"/>
      <c r="H45" s="809" t="s">
        <v>348</v>
      </c>
      <c r="I45" s="811"/>
      <c r="J45" s="1363"/>
      <c r="K45" s="826" t="s">
        <v>1318</v>
      </c>
      <c r="L45" s="831"/>
      <c r="M45" s="831" t="s">
        <v>1323</v>
      </c>
      <c r="N45" s="836" t="s">
        <v>337</v>
      </c>
    </row>
    <row r="46" spans="3:14">
      <c r="C46" s="1368"/>
      <c r="D46" s="1388"/>
      <c r="E46" s="1387"/>
      <c r="F46" s="1384"/>
      <c r="G46" s="1384"/>
      <c r="H46" s="830" t="s">
        <v>354</v>
      </c>
      <c r="I46" s="811"/>
      <c r="J46" s="842">
        <v>43151</v>
      </c>
      <c r="K46" s="827" t="s">
        <v>1318</v>
      </c>
      <c r="L46" s="837" t="s">
        <v>320</v>
      </c>
      <c r="M46" s="837" t="s">
        <v>1310</v>
      </c>
      <c r="N46" s="834" t="s">
        <v>290</v>
      </c>
    </row>
    <row r="47" spans="3:14">
      <c r="C47" s="1368"/>
      <c r="D47" s="1388"/>
      <c r="E47" s="826" t="s">
        <v>1318</v>
      </c>
      <c r="F47" s="831" t="s">
        <v>334</v>
      </c>
      <c r="G47" s="831" t="s">
        <v>335</v>
      </c>
      <c r="H47" s="830" t="s">
        <v>332</v>
      </c>
      <c r="I47" s="811"/>
      <c r="J47" s="842">
        <v>43148</v>
      </c>
      <c r="K47" s="827" t="s">
        <v>1318</v>
      </c>
      <c r="L47" s="837" t="s">
        <v>1329</v>
      </c>
      <c r="M47" s="829">
        <v>7.45</v>
      </c>
      <c r="N47" s="834" t="s">
        <v>351</v>
      </c>
    </row>
    <row r="48" spans="3:14">
      <c r="C48" s="1368"/>
      <c r="D48" s="1388"/>
      <c r="E48" s="1364" t="s">
        <v>1318</v>
      </c>
      <c r="F48" s="1370" t="s">
        <v>308</v>
      </c>
      <c r="G48" s="1370" t="s">
        <v>309</v>
      </c>
      <c r="H48" s="809" t="s">
        <v>307</v>
      </c>
      <c r="I48" s="811"/>
      <c r="J48" s="843"/>
      <c r="K48" s="809" t="s">
        <v>1322</v>
      </c>
      <c r="L48" s="809"/>
      <c r="M48" s="809"/>
      <c r="N48" s="809" t="s">
        <v>287</v>
      </c>
    </row>
    <row r="49" spans="3:14">
      <c r="C49" s="1368"/>
      <c r="D49" s="1358"/>
      <c r="E49" s="1365"/>
      <c r="F49" s="1371"/>
      <c r="G49" s="1371"/>
      <c r="H49" s="830" t="s">
        <v>349</v>
      </c>
      <c r="I49" s="829"/>
      <c r="J49" s="843"/>
      <c r="K49" s="809"/>
      <c r="L49" s="809"/>
      <c r="M49" s="809"/>
      <c r="N49" s="809" t="s">
        <v>296</v>
      </c>
    </row>
    <row r="50" spans="3:14">
      <c r="C50" s="1368"/>
      <c r="D50" s="846">
        <v>43147</v>
      </c>
      <c r="E50" s="826" t="s">
        <v>1318</v>
      </c>
      <c r="F50" s="831"/>
      <c r="G50" s="831" t="s">
        <v>1320</v>
      </c>
      <c r="H50" s="830" t="s">
        <v>337</v>
      </c>
      <c r="I50" s="829" t="s">
        <v>1321</v>
      </c>
      <c r="J50" s="844"/>
      <c r="K50" s="830"/>
      <c r="L50" s="830"/>
      <c r="M50" s="830"/>
      <c r="N50" s="830" t="s">
        <v>341</v>
      </c>
    </row>
    <row r="51" spans="3:14">
      <c r="C51" s="1368"/>
      <c r="D51" s="847"/>
      <c r="E51" s="840" t="s">
        <v>784</v>
      </c>
      <c r="F51" s="841" t="s">
        <v>784</v>
      </c>
      <c r="G51" s="838" t="s">
        <v>784</v>
      </c>
      <c r="H51" s="809" t="s">
        <v>315</v>
      </c>
      <c r="I51" s="812"/>
      <c r="J51" s="843"/>
      <c r="K51" s="838" t="s">
        <v>784</v>
      </c>
      <c r="L51" s="838" t="s">
        <v>784</v>
      </c>
      <c r="M51" s="838" t="s">
        <v>784</v>
      </c>
      <c r="N51" s="809" t="s">
        <v>315</v>
      </c>
    </row>
    <row r="52" spans="3:14">
      <c r="C52" s="1368"/>
      <c r="D52" s="847"/>
      <c r="E52" s="840" t="s">
        <v>784</v>
      </c>
      <c r="F52" s="841" t="s">
        <v>784</v>
      </c>
      <c r="G52" s="838" t="s">
        <v>784</v>
      </c>
      <c r="H52" s="809" t="s">
        <v>359</v>
      </c>
      <c r="I52" s="812"/>
      <c r="J52" s="843"/>
      <c r="K52" s="838" t="s">
        <v>784</v>
      </c>
      <c r="L52" s="838" t="s">
        <v>784</v>
      </c>
      <c r="M52" s="838" t="s">
        <v>784</v>
      </c>
      <c r="N52" s="809" t="s">
        <v>359</v>
      </c>
    </row>
    <row r="53" spans="3:14">
      <c r="C53" s="1368"/>
      <c r="D53" s="847"/>
      <c r="E53" s="1374" t="s">
        <v>1322</v>
      </c>
      <c r="F53" s="1375"/>
      <c r="G53" s="1376"/>
      <c r="H53" s="832" t="s">
        <v>287</v>
      </c>
      <c r="I53" s="812"/>
      <c r="J53" s="843"/>
      <c r="K53" s="838" t="s">
        <v>784</v>
      </c>
      <c r="L53" s="838" t="s">
        <v>784</v>
      </c>
      <c r="M53" s="838" t="s">
        <v>784</v>
      </c>
      <c r="N53" s="808" t="s">
        <v>326</v>
      </c>
    </row>
    <row r="54" spans="3:14">
      <c r="C54" s="1368"/>
      <c r="D54" s="847"/>
      <c r="E54" s="1377"/>
      <c r="F54" s="1378"/>
      <c r="G54" s="1370"/>
      <c r="H54" s="809" t="s">
        <v>296</v>
      </c>
      <c r="I54" s="812"/>
      <c r="J54" s="843"/>
      <c r="K54" s="838" t="s">
        <v>784</v>
      </c>
      <c r="L54" s="838" t="s">
        <v>784</v>
      </c>
      <c r="M54" s="838" t="s">
        <v>784</v>
      </c>
      <c r="N54" s="808" t="s">
        <v>322</v>
      </c>
    </row>
    <row r="55" spans="3:14">
      <c r="C55" s="1369"/>
      <c r="D55" s="848"/>
      <c r="E55" s="1379"/>
      <c r="F55" s="1380"/>
      <c r="G55" s="1381"/>
      <c r="H55" s="816" t="s">
        <v>341</v>
      </c>
      <c r="I55" s="813"/>
      <c r="J55" s="845"/>
      <c r="K55" s="839" t="s">
        <v>784</v>
      </c>
      <c r="L55" s="839" t="s">
        <v>784</v>
      </c>
      <c r="M55" s="839" t="s">
        <v>784</v>
      </c>
      <c r="N55" s="810" t="s">
        <v>1308</v>
      </c>
    </row>
    <row r="56" spans="3:14">
      <c r="E56" s="8"/>
      <c r="F56" s="8"/>
      <c r="G56" s="8"/>
    </row>
    <row r="57" spans="3:14">
      <c r="E57" s="8"/>
      <c r="F57" s="8"/>
      <c r="G57" s="8"/>
    </row>
    <row r="58" spans="3:14">
      <c r="E58" s="8"/>
      <c r="F58" s="8"/>
      <c r="G58" s="8"/>
    </row>
    <row r="59" spans="3:14">
      <c r="E59" s="8"/>
      <c r="F59" s="8"/>
      <c r="G59" s="8"/>
    </row>
    <row r="60" spans="3:14">
      <c r="E60" s="8"/>
      <c r="F60" s="8"/>
      <c r="G60" s="8"/>
    </row>
    <row r="61" spans="3:14">
      <c r="E61" s="8"/>
      <c r="F61" s="8"/>
      <c r="G61" s="8"/>
    </row>
    <row r="62" spans="3:14">
      <c r="E62" s="8"/>
      <c r="F62" s="8"/>
      <c r="G62" s="8"/>
    </row>
  </sheetData>
  <mergeCells count="39">
    <mergeCell ref="A1:A2"/>
    <mergeCell ref="C1:C2"/>
    <mergeCell ref="D1:D2"/>
    <mergeCell ref="E1:H1"/>
    <mergeCell ref="I1:L1"/>
    <mergeCell ref="B1:B2"/>
    <mergeCell ref="E26:L26"/>
    <mergeCell ref="N1:N2"/>
    <mergeCell ref="E4:L4"/>
    <mergeCell ref="E6:L6"/>
    <mergeCell ref="E18:L18"/>
    <mergeCell ref="M1:M2"/>
    <mergeCell ref="C30:C55"/>
    <mergeCell ref="E48:E49"/>
    <mergeCell ref="G48:G49"/>
    <mergeCell ref="D30:D31"/>
    <mergeCell ref="E53:G55"/>
    <mergeCell ref="E38:E39"/>
    <mergeCell ref="E36:E37"/>
    <mergeCell ref="F36:F37"/>
    <mergeCell ref="G36:G37"/>
    <mergeCell ref="F38:F39"/>
    <mergeCell ref="G38:G39"/>
    <mergeCell ref="F40:F46"/>
    <mergeCell ref="G40:G46"/>
    <mergeCell ref="E40:E46"/>
    <mergeCell ref="F48:F49"/>
    <mergeCell ref="D36:D49"/>
    <mergeCell ref="D32:D33"/>
    <mergeCell ref="E30:I30"/>
    <mergeCell ref="J30:N30"/>
    <mergeCell ref="J32:J45"/>
    <mergeCell ref="K40:K44"/>
    <mergeCell ref="K34:K39"/>
    <mergeCell ref="K32:K33"/>
    <mergeCell ref="L32:L33"/>
    <mergeCell ref="M32:M33"/>
    <mergeCell ref="L40:L44"/>
    <mergeCell ref="M40:M44"/>
  </mergeCells>
  <printOptions horizontalCentered="1"/>
  <pageMargins left="0.25" right="0.25" top="0.75" bottom="0.75" header="0.3" footer="0.3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0"/>
  <sheetViews>
    <sheetView showGridLines="0" view="pageBreakPreview" topLeftCell="A2" zoomScaleNormal="80" zoomScaleSheetLayoutView="100" workbookViewId="0">
      <selection activeCell="G5" sqref="G5"/>
    </sheetView>
  </sheetViews>
  <sheetFormatPr defaultColWidth="9" defaultRowHeight="20.25"/>
  <cols>
    <col min="1" max="1" width="2" style="783" customWidth="1"/>
    <col min="2" max="2" width="31.85546875" style="783" bestFit="1" customWidth="1"/>
    <col min="3" max="3" width="31.7109375" style="783" customWidth="1"/>
    <col min="4" max="4" width="17.140625" style="783" customWidth="1"/>
    <col min="5" max="5" width="26.42578125" style="783" customWidth="1"/>
    <col min="6" max="6" width="14.85546875" style="783" customWidth="1"/>
    <col min="7" max="7" width="16.42578125" style="783" bestFit="1" customWidth="1"/>
    <col min="8" max="16384" width="9" style="783"/>
  </cols>
  <sheetData>
    <row r="1" spans="1:7" ht="23.25" customHeight="1">
      <c r="A1" s="1398" t="s">
        <v>1295</v>
      </c>
      <c r="B1" s="1398"/>
      <c r="C1" s="1398"/>
      <c r="D1" s="1398"/>
      <c r="E1" s="1398"/>
      <c r="F1" s="1398"/>
    </row>
    <row r="2" spans="1:7" ht="23.25" customHeight="1"/>
    <row r="3" spans="1:7" ht="23.25" customHeight="1">
      <c r="A3" s="784"/>
      <c r="B3" s="784"/>
      <c r="C3" s="784"/>
      <c r="D3" s="784"/>
    </row>
    <row r="4" spans="1:7" ht="23.25" customHeight="1">
      <c r="A4" s="784"/>
      <c r="B4" s="784"/>
      <c r="C4" s="784"/>
      <c r="D4" s="784"/>
    </row>
    <row r="5" spans="1:7" ht="23.25" customHeight="1">
      <c r="A5" s="784"/>
      <c r="B5" s="784"/>
      <c r="C5" s="784"/>
      <c r="D5" s="784"/>
    </row>
    <row r="6" spans="1:7" ht="21">
      <c r="C6" s="785"/>
      <c r="D6" s="785"/>
    </row>
    <row r="7" spans="1:7" ht="21">
      <c r="B7" s="796" t="s">
        <v>1306</v>
      </c>
      <c r="C7" s="792" t="s">
        <v>1304</v>
      </c>
      <c r="E7" s="793" t="s">
        <v>1304</v>
      </c>
      <c r="F7" s="794" t="s">
        <v>1305</v>
      </c>
    </row>
    <row r="8" spans="1:7">
      <c r="B8" s="922" t="s">
        <v>1296</v>
      </c>
      <c r="C8" s="923" t="s">
        <v>834</v>
      </c>
      <c r="E8" s="783" t="s">
        <v>835</v>
      </c>
    </row>
    <row r="9" spans="1:7">
      <c r="B9" s="922" t="s">
        <v>1297</v>
      </c>
      <c r="C9" s="923" t="s">
        <v>836</v>
      </c>
      <c r="E9" s="783" t="s">
        <v>837</v>
      </c>
    </row>
    <row r="10" spans="1:7" ht="19.5" customHeight="1">
      <c r="B10" s="922" t="s">
        <v>1299</v>
      </c>
      <c r="C10" s="923" t="s">
        <v>838</v>
      </c>
      <c r="D10" s="786"/>
      <c r="E10" s="783" t="s">
        <v>839</v>
      </c>
    </row>
    <row r="11" spans="1:7" ht="21">
      <c r="B11" s="922" t="s">
        <v>1298</v>
      </c>
      <c r="C11" s="923" t="s">
        <v>840</v>
      </c>
      <c r="D11" s="786"/>
      <c r="E11" s="783" t="s">
        <v>841</v>
      </c>
      <c r="G11" s="786"/>
    </row>
    <row r="12" spans="1:7" ht="20.25" customHeight="1">
      <c r="B12" s="922" t="s">
        <v>1300</v>
      </c>
      <c r="C12" s="923" t="s">
        <v>842</v>
      </c>
      <c r="D12" s="786"/>
      <c r="E12" s="783" t="s">
        <v>843</v>
      </c>
      <c r="G12" s="799" t="s">
        <v>851</v>
      </c>
    </row>
    <row r="13" spans="1:7" ht="21" customHeight="1">
      <c r="B13" s="922" t="s">
        <v>1301</v>
      </c>
      <c r="C13" s="923" t="s">
        <v>844</v>
      </c>
      <c r="D13" s="786"/>
      <c r="E13" s="783" t="s">
        <v>845</v>
      </c>
      <c r="G13" s="787" t="s">
        <v>846</v>
      </c>
    </row>
    <row r="14" spans="1:7" ht="19.5" customHeight="1">
      <c r="B14" s="922" t="s">
        <v>1302</v>
      </c>
      <c r="C14" s="923" t="s">
        <v>856</v>
      </c>
      <c r="D14" s="786"/>
      <c r="E14" s="783" t="s">
        <v>847</v>
      </c>
      <c r="G14" s="788" t="s">
        <v>848</v>
      </c>
    </row>
    <row r="15" spans="1:7">
      <c r="B15" s="922" t="s">
        <v>1303</v>
      </c>
      <c r="G15" s="783" t="s">
        <v>855</v>
      </c>
    </row>
    <row r="16" spans="1:7" ht="21">
      <c r="B16" s="795"/>
      <c r="C16" s="789" t="s">
        <v>341</v>
      </c>
      <c r="G16" s="783" t="s">
        <v>849</v>
      </c>
    </row>
    <row r="17" spans="2:7">
      <c r="G17" s="783" t="s">
        <v>857</v>
      </c>
    </row>
    <row r="18" spans="2:7" ht="21">
      <c r="B18" s="797" t="s">
        <v>1307</v>
      </c>
    </row>
    <row r="19" spans="2:7">
      <c r="B19" s="798" t="s">
        <v>850</v>
      </c>
    </row>
    <row r="20" spans="2:7">
      <c r="B20" s="798" t="s">
        <v>852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I104"/>
  <sheetViews>
    <sheetView view="pageBreakPreview" zoomScaleNormal="100" zoomScaleSheetLayoutView="100" workbookViewId="0">
      <pane xSplit="3" ySplit="3" topLeftCell="D81" activePane="bottomRight" state="frozen"/>
      <selection activeCell="J30" sqref="J30"/>
      <selection pane="topRight" activeCell="J30" sqref="J30"/>
      <selection pane="bottomLeft" activeCell="J30" sqref="J30"/>
      <selection pane="bottomRight" activeCell="M104" sqref="M104"/>
    </sheetView>
  </sheetViews>
  <sheetFormatPr defaultRowHeight="12.75"/>
  <cols>
    <col min="1" max="1" width="8.28515625" style="64" customWidth="1"/>
    <col min="2" max="2" width="39.28515625" style="33" customWidth="1"/>
    <col min="3" max="3" width="11.7109375" style="33" customWidth="1"/>
    <col min="4" max="4" width="9.140625" style="77"/>
    <col min="5" max="5" width="9.28515625" style="77" customWidth="1"/>
    <col min="6" max="6" width="11.28515625" style="77" customWidth="1"/>
    <col min="7" max="7" width="8.5703125" style="64" customWidth="1"/>
    <col min="8" max="16" width="4.85546875" style="64" customWidth="1"/>
    <col min="17" max="17" width="7.7109375" style="33" customWidth="1"/>
    <col min="18" max="18" width="16.140625" style="33" customWidth="1"/>
    <col min="19" max="19" width="24" style="64" customWidth="1"/>
    <col min="20" max="20" width="10.28515625" style="33" customWidth="1"/>
    <col min="21" max="21" width="10.28515625" style="34" customWidth="1"/>
    <col min="22" max="22" width="10.28515625" style="35" customWidth="1"/>
    <col min="23" max="23" width="10.28515625" style="33" customWidth="1"/>
    <col min="24" max="24" width="17.5703125" style="33" customWidth="1"/>
    <col min="25" max="25" width="12.7109375" style="64" customWidth="1"/>
    <col min="26" max="27" width="10.42578125" style="64" customWidth="1"/>
    <col min="28" max="28" width="17.42578125" style="33" customWidth="1"/>
    <col min="29" max="30" width="10.28515625" style="33" customWidth="1"/>
    <col min="31" max="31" width="11.42578125" style="33" customWidth="1"/>
    <col min="32" max="32" width="6.7109375" style="64" customWidth="1"/>
    <col min="33" max="34" width="10.28515625" style="33" customWidth="1"/>
    <col min="35" max="35" width="10.28515625" style="71" customWidth="1"/>
    <col min="36" max="16384" width="9.140625" style="33"/>
  </cols>
  <sheetData>
    <row r="1" spans="1:35" s="14" customFormat="1">
      <c r="A1" s="13" t="s">
        <v>371</v>
      </c>
      <c r="D1" s="15"/>
      <c r="E1" s="15"/>
      <c r="F1" s="15"/>
      <c r="G1" s="16"/>
      <c r="H1" s="16"/>
      <c r="I1" s="16"/>
      <c r="J1" s="16"/>
      <c r="K1" s="16"/>
      <c r="L1" s="16"/>
      <c r="M1" s="16"/>
      <c r="N1" s="16"/>
      <c r="O1" s="16"/>
      <c r="P1" s="16"/>
      <c r="S1" s="16"/>
      <c r="U1" s="17" t="s">
        <v>372</v>
      </c>
      <c r="V1" s="13" t="s">
        <v>373</v>
      </c>
      <c r="W1" s="14" t="s">
        <v>374</v>
      </c>
      <c r="Y1" s="16"/>
      <c r="Z1" s="16"/>
      <c r="AA1" s="16"/>
      <c r="AF1" s="16"/>
      <c r="AI1" s="18"/>
    </row>
    <row r="2" spans="1:35" s="14" customFormat="1">
      <c r="A2" s="19" t="s">
        <v>375</v>
      </c>
      <c r="B2" s="20"/>
      <c r="C2" s="21">
        <f>SUM(F4:F102)</f>
        <v>108</v>
      </c>
      <c r="D2" s="22" t="s">
        <v>376</v>
      </c>
      <c r="E2" s="22"/>
      <c r="F2" s="23"/>
      <c r="G2" s="24" t="s">
        <v>377</v>
      </c>
      <c r="H2" s="1399" t="s">
        <v>378</v>
      </c>
      <c r="I2" s="1399"/>
      <c r="J2" s="1399"/>
      <c r="K2" s="1399"/>
      <c r="L2" s="1399"/>
      <c r="M2" s="1399"/>
      <c r="N2" s="1399"/>
      <c r="O2" s="1399"/>
      <c r="P2" s="1399"/>
      <c r="Q2" s="25"/>
      <c r="R2" s="25"/>
      <c r="S2" s="16"/>
      <c r="U2" s="17" t="s">
        <v>379</v>
      </c>
      <c r="V2" s="13" t="str">
        <f>"01"</f>
        <v>01</v>
      </c>
      <c r="W2" s="14" t="s">
        <v>380</v>
      </c>
      <c r="Y2" s="16"/>
      <c r="Z2" s="16"/>
      <c r="AA2" s="16"/>
      <c r="AF2" s="16"/>
      <c r="AI2" s="18"/>
    </row>
    <row r="3" spans="1:35">
      <c r="A3" s="26" t="s">
        <v>381</v>
      </c>
      <c r="B3" s="26" t="s">
        <v>382</v>
      </c>
      <c r="C3" s="26" t="s">
        <v>383</v>
      </c>
      <c r="D3" s="27" t="s">
        <v>384</v>
      </c>
      <c r="E3" s="27" t="s">
        <v>373</v>
      </c>
      <c r="F3" s="28" t="s">
        <v>385</v>
      </c>
      <c r="G3" s="29" t="s">
        <v>386</v>
      </c>
      <c r="H3" s="30">
        <v>9</v>
      </c>
      <c r="I3" s="30">
        <v>10</v>
      </c>
      <c r="J3" s="30">
        <v>11</v>
      </c>
      <c r="K3" s="30">
        <v>12</v>
      </c>
      <c r="L3" s="30">
        <v>13</v>
      </c>
      <c r="M3" s="30">
        <v>14</v>
      </c>
      <c r="N3" s="30">
        <v>15</v>
      </c>
      <c r="O3" s="30">
        <v>16</v>
      </c>
      <c r="P3" s="30">
        <v>17</v>
      </c>
      <c r="Q3" s="31" t="s">
        <v>53</v>
      </c>
      <c r="R3" s="31" t="s">
        <v>1</v>
      </c>
      <c r="S3" s="32" t="s">
        <v>387</v>
      </c>
      <c r="U3" s="34" t="s">
        <v>388</v>
      </c>
      <c r="V3" s="35" t="str">
        <f>"02"</f>
        <v>02</v>
      </c>
      <c r="W3" s="33" t="str">
        <f>"-"&amp;"001"</f>
        <v>-001</v>
      </c>
      <c r="X3" s="36" t="s">
        <v>389</v>
      </c>
      <c r="Y3" s="37" t="s">
        <v>390</v>
      </c>
      <c r="Z3" s="37" t="s">
        <v>391</v>
      </c>
      <c r="AA3" s="37" t="s">
        <v>392</v>
      </c>
      <c r="AB3" s="36" t="s">
        <v>393</v>
      </c>
      <c r="AC3" s="36" t="s">
        <v>390</v>
      </c>
      <c r="AE3" s="1400" t="s">
        <v>391</v>
      </c>
      <c r="AF3" s="1400"/>
      <c r="AG3" s="1400"/>
      <c r="AH3" s="1400"/>
      <c r="AI3" s="1400"/>
    </row>
    <row r="4" spans="1:35">
      <c r="A4" s="38">
        <v>1</v>
      </c>
      <c r="B4" s="39" t="s">
        <v>394</v>
      </c>
      <c r="C4" s="39" t="s">
        <v>395</v>
      </c>
      <c r="D4" s="40"/>
      <c r="E4" s="40" t="s">
        <v>396</v>
      </c>
      <c r="F4" s="41">
        <v>1</v>
      </c>
      <c r="G4" s="42">
        <f>COUNT(H4:P4)</f>
        <v>4</v>
      </c>
      <c r="H4" s="32"/>
      <c r="I4" s="32"/>
      <c r="J4" s="32"/>
      <c r="K4" s="32">
        <v>1</v>
      </c>
      <c r="L4" s="32">
        <v>1</v>
      </c>
      <c r="M4" s="32">
        <v>1</v>
      </c>
      <c r="N4" s="32">
        <v>1</v>
      </c>
      <c r="O4" s="32"/>
      <c r="P4" s="32"/>
      <c r="Q4" s="43"/>
      <c r="R4" s="43"/>
      <c r="S4" s="44" t="str">
        <f t="shared" ref="S4:S35" si="0">C4&amp;" "&amp;D4&amp;" - "&amp;E4</f>
        <v>พระตำหนัก  - 01</v>
      </c>
      <c r="U4" s="34" t="s">
        <v>397</v>
      </c>
      <c r="V4" s="35" t="str">
        <f>"03"</f>
        <v>03</v>
      </c>
      <c r="W4" s="33" t="str">
        <f>"-"&amp;"002"</f>
        <v>-002</v>
      </c>
      <c r="X4" s="45" t="s">
        <v>395</v>
      </c>
      <c r="Y4" s="44">
        <f t="shared" ref="Y4:Y9" si="1">COUNTIF(C:C,X4)</f>
        <v>53</v>
      </c>
      <c r="Z4" s="44"/>
      <c r="AA4" s="44"/>
      <c r="AB4" s="45" t="s">
        <v>398</v>
      </c>
      <c r="AC4" s="45"/>
      <c r="AE4" s="46" t="s">
        <v>399</v>
      </c>
      <c r="AF4" s="46" t="s">
        <v>384</v>
      </c>
      <c r="AG4" s="46" t="s">
        <v>400</v>
      </c>
      <c r="AH4" s="46" t="s">
        <v>401</v>
      </c>
      <c r="AI4" s="47" t="s">
        <v>402</v>
      </c>
    </row>
    <row r="5" spans="1:35">
      <c r="A5" s="48">
        <v>2</v>
      </c>
      <c r="B5" s="49" t="s">
        <v>403</v>
      </c>
      <c r="C5" s="49" t="s">
        <v>395</v>
      </c>
      <c r="D5" s="50"/>
      <c r="E5" s="50" t="s">
        <v>404</v>
      </c>
      <c r="F5" s="51">
        <v>1</v>
      </c>
      <c r="G5" s="52">
        <f t="shared" ref="G5:G71" si="2">COUNT(H5:P5)</f>
        <v>4</v>
      </c>
      <c r="H5" s="53"/>
      <c r="I5" s="53"/>
      <c r="J5" s="53"/>
      <c r="K5" s="53">
        <v>1</v>
      </c>
      <c r="L5" s="53">
        <v>1</v>
      </c>
      <c r="M5" s="53">
        <v>1</v>
      </c>
      <c r="N5" s="53">
        <v>1</v>
      </c>
      <c r="O5" s="53"/>
      <c r="P5" s="53"/>
      <c r="Q5" s="54"/>
      <c r="R5" s="54"/>
      <c r="S5" s="44" t="str">
        <f t="shared" si="0"/>
        <v>พระตำหนัก  - 02</v>
      </c>
      <c r="U5" s="34" t="s">
        <v>405</v>
      </c>
      <c r="V5" s="35" t="str">
        <f>"04"</f>
        <v>04</v>
      </c>
      <c r="W5" s="33" t="str">
        <f>"-"&amp;"003"</f>
        <v>-003</v>
      </c>
      <c r="X5" s="45" t="s">
        <v>370</v>
      </c>
      <c r="Y5" s="44">
        <f t="shared" si="1"/>
        <v>21</v>
      </c>
      <c r="Z5" s="44">
        <f>AI26</f>
        <v>70</v>
      </c>
      <c r="AA5" s="44"/>
      <c r="AB5" s="45" t="s">
        <v>406</v>
      </c>
      <c r="AC5" s="45"/>
      <c r="AE5" s="45" t="s">
        <v>407</v>
      </c>
      <c r="AF5" s="44">
        <v>2</v>
      </c>
      <c r="AG5" s="45" t="s">
        <v>408</v>
      </c>
      <c r="AH5" s="45">
        <v>2</v>
      </c>
      <c r="AI5" s="1401">
        <f>SUM(AH5:AH10)</f>
        <v>11</v>
      </c>
    </row>
    <row r="6" spans="1:35">
      <c r="A6" s="48">
        <v>3</v>
      </c>
      <c r="B6" s="49" t="s">
        <v>409</v>
      </c>
      <c r="C6" s="49" t="s">
        <v>395</v>
      </c>
      <c r="D6" s="50"/>
      <c r="E6" s="50" t="s">
        <v>410</v>
      </c>
      <c r="F6" s="51">
        <v>1</v>
      </c>
      <c r="G6" s="52">
        <f t="shared" si="2"/>
        <v>4</v>
      </c>
      <c r="H6" s="53"/>
      <c r="I6" s="53"/>
      <c r="J6" s="53"/>
      <c r="K6" s="53">
        <v>1</v>
      </c>
      <c r="L6" s="53">
        <v>1</v>
      </c>
      <c r="M6" s="53">
        <v>1</v>
      </c>
      <c r="N6" s="53">
        <v>1</v>
      </c>
      <c r="O6" s="53"/>
      <c r="P6" s="53"/>
      <c r="Q6" s="54"/>
      <c r="R6" s="54"/>
      <c r="S6" s="44" t="str">
        <f t="shared" si="0"/>
        <v>พระตำหนัก  - 03</v>
      </c>
      <c r="U6" s="34" t="s">
        <v>411</v>
      </c>
      <c r="V6" s="35" t="str">
        <f>"05"</f>
        <v>05</v>
      </c>
      <c r="W6" s="33" t="str">
        <f>"-"&amp;"004"</f>
        <v>-004</v>
      </c>
      <c r="X6" s="45" t="s">
        <v>407</v>
      </c>
      <c r="Y6" s="44">
        <f t="shared" si="1"/>
        <v>6</v>
      </c>
      <c r="Z6" s="44">
        <f>AI5</f>
        <v>11</v>
      </c>
      <c r="AA6" s="44"/>
      <c r="AB6" s="45"/>
      <c r="AC6" s="45"/>
      <c r="AE6" s="45"/>
      <c r="AF6" s="44"/>
      <c r="AG6" s="45" t="s">
        <v>412</v>
      </c>
      <c r="AH6" s="45">
        <v>2</v>
      </c>
      <c r="AI6" s="1401"/>
    </row>
    <row r="7" spans="1:35">
      <c r="A7" s="55">
        <v>4</v>
      </c>
      <c r="B7" s="56" t="s">
        <v>413</v>
      </c>
      <c r="C7" s="56" t="s">
        <v>395</v>
      </c>
      <c r="D7" s="57"/>
      <c r="E7" s="57" t="s">
        <v>414</v>
      </c>
      <c r="F7" s="1403">
        <v>2</v>
      </c>
      <c r="G7" s="58">
        <f t="shared" si="2"/>
        <v>4</v>
      </c>
      <c r="H7" s="44"/>
      <c r="I7" s="44"/>
      <c r="J7" s="44"/>
      <c r="K7" s="44">
        <v>1</v>
      </c>
      <c r="L7" s="44">
        <v>1</v>
      </c>
      <c r="M7" s="44">
        <v>1</v>
      </c>
      <c r="N7" s="44">
        <v>1</v>
      </c>
      <c r="O7" s="44"/>
      <c r="P7" s="44"/>
      <c r="Q7" s="59"/>
      <c r="R7" s="59"/>
      <c r="S7" s="44" t="str">
        <f t="shared" si="0"/>
        <v>พระตำหนัก  - 04</v>
      </c>
      <c r="U7" s="34" t="s">
        <v>50</v>
      </c>
      <c r="V7" s="35" t="str">
        <f>"06"</f>
        <v>06</v>
      </c>
      <c r="W7" s="33" t="str">
        <f>"-"&amp;"005"</f>
        <v>-005</v>
      </c>
      <c r="X7" s="45" t="s">
        <v>415</v>
      </c>
      <c r="Y7" s="44">
        <f t="shared" si="1"/>
        <v>0</v>
      </c>
      <c r="Z7" s="44"/>
      <c r="AA7" s="44"/>
      <c r="AB7" s="45"/>
      <c r="AC7" s="45"/>
      <c r="AE7" s="45"/>
      <c r="AF7" s="44"/>
      <c r="AG7" s="45" t="s">
        <v>416</v>
      </c>
      <c r="AH7" s="45">
        <v>1</v>
      </c>
      <c r="AI7" s="1401"/>
    </row>
    <row r="8" spans="1:35">
      <c r="A8" s="48">
        <v>5</v>
      </c>
      <c r="B8" s="49" t="s">
        <v>417</v>
      </c>
      <c r="C8" s="49" t="s">
        <v>395</v>
      </c>
      <c r="D8" s="50"/>
      <c r="E8" s="50"/>
      <c r="F8" s="1404"/>
      <c r="G8" s="52">
        <f t="shared" si="2"/>
        <v>4</v>
      </c>
      <c r="H8" s="53"/>
      <c r="I8" s="53"/>
      <c r="J8" s="53"/>
      <c r="K8" s="53">
        <v>1</v>
      </c>
      <c r="L8" s="53">
        <v>1</v>
      </c>
      <c r="M8" s="53">
        <v>1</v>
      </c>
      <c r="N8" s="53">
        <v>1</v>
      </c>
      <c r="O8" s="53"/>
      <c r="P8" s="53"/>
      <c r="Q8" s="54"/>
      <c r="R8" s="54"/>
      <c r="S8" s="44" t="str">
        <f t="shared" si="0"/>
        <v xml:space="preserve">พระตำหนัก  - </v>
      </c>
      <c r="U8" s="34" t="s">
        <v>808</v>
      </c>
      <c r="V8" s="35" t="str">
        <f>"07"</f>
        <v>07</v>
      </c>
      <c r="W8" s="33" t="str">
        <f>"-"&amp;"006"</f>
        <v>-006</v>
      </c>
      <c r="X8" s="45" t="s">
        <v>44</v>
      </c>
      <c r="Y8" s="44">
        <f t="shared" si="1"/>
        <v>16</v>
      </c>
      <c r="Z8" s="44"/>
      <c r="AA8" s="44"/>
      <c r="AB8" s="45"/>
      <c r="AC8" s="45"/>
      <c r="AE8" s="45"/>
      <c r="AF8" s="44"/>
      <c r="AG8" s="45" t="s">
        <v>418</v>
      </c>
      <c r="AH8" s="45">
        <v>2</v>
      </c>
      <c r="AI8" s="1401"/>
    </row>
    <row r="9" spans="1:35">
      <c r="A9" s="55">
        <v>6</v>
      </c>
      <c r="B9" s="56" t="s">
        <v>419</v>
      </c>
      <c r="C9" s="56" t="s">
        <v>395</v>
      </c>
      <c r="D9" s="57"/>
      <c r="E9" s="57" t="s">
        <v>420</v>
      </c>
      <c r="F9" s="1403">
        <v>3</v>
      </c>
      <c r="G9" s="58">
        <f t="shared" si="2"/>
        <v>4</v>
      </c>
      <c r="H9" s="44"/>
      <c r="I9" s="44"/>
      <c r="J9" s="44"/>
      <c r="K9" s="44">
        <v>1</v>
      </c>
      <c r="L9" s="44">
        <v>1</v>
      </c>
      <c r="M9" s="44">
        <v>1</v>
      </c>
      <c r="N9" s="44">
        <v>1</v>
      </c>
      <c r="O9" s="44"/>
      <c r="P9" s="44"/>
      <c r="Q9" s="59"/>
      <c r="R9" s="59"/>
      <c r="S9" s="44" t="str">
        <f t="shared" si="0"/>
        <v>พระตำหนัก  - 05</v>
      </c>
      <c r="U9" s="34" t="s">
        <v>809</v>
      </c>
      <c r="V9" s="35" t="str">
        <f>"08"</f>
        <v>08</v>
      </c>
      <c r="W9" s="33" t="str">
        <f>"-"&amp;"007"</f>
        <v>-007</v>
      </c>
      <c r="X9" s="61" t="s">
        <v>50</v>
      </c>
      <c r="Y9" s="53">
        <f t="shared" si="1"/>
        <v>3</v>
      </c>
      <c r="Z9" s="44"/>
      <c r="AA9" s="44"/>
      <c r="AB9" s="45"/>
      <c r="AC9" s="45"/>
      <c r="AE9" s="45"/>
      <c r="AF9" s="44">
        <v>1</v>
      </c>
      <c r="AG9" s="45" t="s">
        <v>421</v>
      </c>
      <c r="AH9" s="45">
        <v>2</v>
      </c>
      <c r="AI9" s="1401"/>
    </row>
    <row r="10" spans="1:35" ht="13.5" thickBot="1">
      <c r="A10" s="55">
        <v>7</v>
      </c>
      <c r="B10" s="56" t="s">
        <v>422</v>
      </c>
      <c r="C10" s="56" t="s">
        <v>395</v>
      </c>
      <c r="D10" s="57"/>
      <c r="E10" s="57"/>
      <c r="F10" s="1403"/>
      <c r="G10" s="58">
        <f t="shared" si="2"/>
        <v>4</v>
      </c>
      <c r="H10" s="44"/>
      <c r="I10" s="44"/>
      <c r="J10" s="44"/>
      <c r="K10" s="44">
        <v>1</v>
      </c>
      <c r="L10" s="44">
        <v>1</v>
      </c>
      <c r="M10" s="44">
        <v>1</v>
      </c>
      <c r="N10" s="44">
        <v>1</v>
      </c>
      <c r="O10" s="44"/>
      <c r="P10" s="44"/>
      <c r="Q10" s="59"/>
      <c r="R10" s="59"/>
      <c r="S10" s="44" t="str">
        <f t="shared" si="0"/>
        <v xml:space="preserve">พระตำหนัก  - </v>
      </c>
      <c r="V10" s="35" t="str">
        <f>"09"</f>
        <v>09</v>
      </c>
      <c r="W10" s="33" t="str">
        <f>"-"&amp;"008"</f>
        <v>-008</v>
      </c>
      <c r="X10" s="62" t="s">
        <v>402</v>
      </c>
      <c r="Y10" s="63">
        <f>SUM(Y4:Y9)</f>
        <v>99</v>
      </c>
      <c r="Z10" s="44"/>
      <c r="AA10" s="44"/>
      <c r="AB10" s="45"/>
      <c r="AC10" s="45"/>
      <c r="AE10" s="61"/>
      <c r="AF10" s="53"/>
      <c r="AG10" s="61" t="s">
        <v>423</v>
      </c>
      <c r="AH10" s="61">
        <v>2</v>
      </c>
      <c r="AI10" s="1402"/>
    </row>
    <row r="11" spans="1:35" ht="13.5" thickTop="1">
      <c r="A11" s="48">
        <v>8</v>
      </c>
      <c r="B11" s="49" t="s">
        <v>424</v>
      </c>
      <c r="C11" s="49" t="s">
        <v>395</v>
      </c>
      <c r="D11" s="50"/>
      <c r="E11" s="50"/>
      <c r="F11" s="1404"/>
      <c r="G11" s="52">
        <f t="shared" si="2"/>
        <v>4</v>
      </c>
      <c r="H11" s="53"/>
      <c r="I11" s="53"/>
      <c r="J11" s="53"/>
      <c r="K11" s="53">
        <v>1</v>
      </c>
      <c r="L11" s="53">
        <v>1</v>
      </c>
      <c r="M11" s="53">
        <v>1</v>
      </c>
      <c r="N11" s="53">
        <v>1</v>
      </c>
      <c r="O11" s="53"/>
      <c r="P11" s="53"/>
      <c r="Q11" s="54"/>
      <c r="R11" s="54"/>
      <c r="S11" s="44" t="str">
        <f t="shared" si="0"/>
        <v xml:space="preserve">พระตำหนัก  - </v>
      </c>
      <c r="V11" s="35" t="str">
        <f>"10"</f>
        <v>10</v>
      </c>
      <c r="W11" s="33" t="str">
        <f>"-"&amp;"009"</f>
        <v>-009</v>
      </c>
      <c r="X11" s="45"/>
      <c r="Y11" s="44"/>
      <c r="Z11" s="44"/>
      <c r="AA11" s="44"/>
      <c r="AB11" s="45"/>
      <c r="AC11" s="45"/>
      <c r="AE11" s="45" t="s">
        <v>40</v>
      </c>
      <c r="AF11" s="44">
        <v>1</v>
      </c>
      <c r="AG11" s="45" t="s">
        <v>408</v>
      </c>
      <c r="AH11" s="45">
        <v>4</v>
      </c>
      <c r="AI11" s="1401">
        <f>SUM(AH11:AH20)</f>
        <v>30</v>
      </c>
    </row>
    <row r="12" spans="1:35">
      <c r="A12" s="55">
        <v>9</v>
      </c>
      <c r="B12" s="56" t="s">
        <v>425</v>
      </c>
      <c r="C12" s="56" t="s">
        <v>395</v>
      </c>
      <c r="D12" s="57"/>
      <c r="E12" s="57" t="s">
        <v>426</v>
      </c>
      <c r="F12" s="1403">
        <v>2</v>
      </c>
      <c r="G12" s="58">
        <f t="shared" si="2"/>
        <v>4</v>
      </c>
      <c r="H12" s="44"/>
      <c r="I12" s="44"/>
      <c r="J12" s="44"/>
      <c r="K12" s="44">
        <v>1</v>
      </c>
      <c r="L12" s="44">
        <v>1</v>
      </c>
      <c r="M12" s="44">
        <v>1</v>
      </c>
      <c r="N12" s="44">
        <v>1</v>
      </c>
      <c r="O12" s="44"/>
      <c r="P12" s="44"/>
      <c r="Q12" s="59"/>
      <c r="R12" s="59"/>
      <c r="S12" s="44" t="str">
        <f t="shared" si="0"/>
        <v>พระตำหนัก  - 06</v>
      </c>
      <c r="V12" s="35">
        <v>11</v>
      </c>
      <c r="W12" s="33" t="str">
        <f>"-"&amp;"010"</f>
        <v>-010</v>
      </c>
      <c r="AE12" s="45"/>
      <c r="AF12" s="44"/>
      <c r="AG12" s="45" t="s">
        <v>412</v>
      </c>
      <c r="AH12" s="45">
        <v>3</v>
      </c>
      <c r="AI12" s="1401"/>
    </row>
    <row r="13" spans="1:35">
      <c r="A13" s="48">
        <v>10</v>
      </c>
      <c r="B13" s="49" t="s">
        <v>427</v>
      </c>
      <c r="C13" s="49" t="s">
        <v>395</v>
      </c>
      <c r="D13" s="50"/>
      <c r="E13" s="50"/>
      <c r="F13" s="1404"/>
      <c r="G13" s="52">
        <f t="shared" si="2"/>
        <v>4</v>
      </c>
      <c r="H13" s="53"/>
      <c r="I13" s="53"/>
      <c r="J13" s="53"/>
      <c r="K13" s="53">
        <v>1</v>
      </c>
      <c r="L13" s="53">
        <v>1</v>
      </c>
      <c r="M13" s="53">
        <v>1</v>
      </c>
      <c r="N13" s="53">
        <v>1</v>
      </c>
      <c r="O13" s="53"/>
      <c r="P13" s="53"/>
      <c r="Q13" s="54"/>
      <c r="R13" s="54"/>
      <c r="S13" s="44" t="str">
        <f t="shared" si="0"/>
        <v xml:space="preserve">พระตำหนัก  - </v>
      </c>
      <c r="V13" s="35">
        <v>12</v>
      </c>
      <c r="W13" s="33" t="str">
        <f>"-"&amp;"011"</f>
        <v>-011</v>
      </c>
      <c r="AE13" s="45"/>
      <c r="AF13" s="44"/>
      <c r="AG13" s="45" t="s">
        <v>428</v>
      </c>
      <c r="AH13" s="45">
        <v>3</v>
      </c>
      <c r="AI13" s="1401"/>
    </row>
    <row r="14" spans="1:35">
      <c r="A14" s="55">
        <v>11</v>
      </c>
      <c r="B14" s="56" t="s">
        <v>429</v>
      </c>
      <c r="C14" s="56" t="s">
        <v>395</v>
      </c>
      <c r="D14" s="57"/>
      <c r="E14" s="57" t="s">
        <v>430</v>
      </c>
      <c r="F14" s="1403">
        <v>2</v>
      </c>
      <c r="G14" s="58">
        <f t="shared" si="2"/>
        <v>4</v>
      </c>
      <c r="H14" s="44"/>
      <c r="I14" s="44"/>
      <c r="J14" s="44"/>
      <c r="K14" s="44">
        <v>1</v>
      </c>
      <c r="L14" s="44">
        <v>1</v>
      </c>
      <c r="M14" s="44">
        <v>1</v>
      </c>
      <c r="N14" s="44">
        <v>1</v>
      </c>
      <c r="O14" s="44"/>
      <c r="P14" s="44"/>
      <c r="Q14" s="59"/>
      <c r="R14" s="59"/>
      <c r="S14" s="44" t="str">
        <f t="shared" si="0"/>
        <v>พระตำหนัก  - 07</v>
      </c>
      <c r="V14" s="35">
        <v>13</v>
      </c>
      <c r="W14" s="33" t="str">
        <f>"-"&amp;"012"</f>
        <v>-012</v>
      </c>
      <c r="AE14" s="45"/>
      <c r="AF14" s="44"/>
      <c r="AG14" s="45" t="s">
        <v>421</v>
      </c>
      <c r="AH14" s="45">
        <v>3</v>
      </c>
      <c r="AI14" s="1401"/>
    </row>
    <row r="15" spans="1:35">
      <c r="A15" s="48">
        <v>12</v>
      </c>
      <c r="B15" s="49" t="s">
        <v>431</v>
      </c>
      <c r="C15" s="49" t="s">
        <v>395</v>
      </c>
      <c r="D15" s="50"/>
      <c r="E15" s="50"/>
      <c r="F15" s="1404"/>
      <c r="G15" s="52">
        <f t="shared" si="2"/>
        <v>4</v>
      </c>
      <c r="H15" s="53"/>
      <c r="I15" s="53"/>
      <c r="J15" s="53"/>
      <c r="K15" s="53">
        <v>1</v>
      </c>
      <c r="L15" s="53">
        <v>1</v>
      </c>
      <c r="M15" s="53">
        <v>1</v>
      </c>
      <c r="N15" s="53">
        <v>1</v>
      </c>
      <c r="O15" s="53"/>
      <c r="P15" s="53"/>
      <c r="Q15" s="54"/>
      <c r="R15" s="54"/>
      <c r="S15" s="44" t="str">
        <f t="shared" si="0"/>
        <v xml:space="preserve">พระตำหนัก  - </v>
      </c>
      <c r="V15" s="35">
        <v>14</v>
      </c>
      <c r="W15" s="33" t="str">
        <f>"-"&amp;"013"</f>
        <v>-013</v>
      </c>
      <c r="AE15" s="45"/>
      <c r="AF15" s="44">
        <v>2</v>
      </c>
      <c r="AG15" s="45" t="s">
        <v>423</v>
      </c>
      <c r="AH15" s="45">
        <v>3</v>
      </c>
      <c r="AI15" s="1401"/>
    </row>
    <row r="16" spans="1:35">
      <c r="A16" s="55">
        <v>13</v>
      </c>
      <c r="B16" s="56" t="s">
        <v>432</v>
      </c>
      <c r="C16" s="56" t="s">
        <v>395</v>
      </c>
      <c r="D16" s="57"/>
      <c r="E16" s="57" t="s">
        <v>433</v>
      </c>
      <c r="F16" s="1403">
        <v>2</v>
      </c>
      <c r="G16" s="58">
        <f t="shared" si="2"/>
        <v>4</v>
      </c>
      <c r="H16" s="44"/>
      <c r="I16" s="44"/>
      <c r="J16" s="44"/>
      <c r="K16" s="44">
        <v>1</v>
      </c>
      <c r="L16" s="44">
        <v>1</v>
      </c>
      <c r="M16" s="44">
        <v>1</v>
      </c>
      <c r="N16" s="44">
        <v>1</v>
      </c>
      <c r="O16" s="44"/>
      <c r="P16" s="44"/>
      <c r="Q16" s="59"/>
      <c r="R16" s="59"/>
      <c r="S16" s="44" t="str">
        <f t="shared" si="0"/>
        <v>พระตำหนัก  - 08</v>
      </c>
      <c r="V16" s="35">
        <v>15</v>
      </c>
      <c r="W16" s="33" t="str">
        <f>"-"&amp;"014"</f>
        <v>-014</v>
      </c>
      <c r="AE16" s="45"/>
      <c r="AF16" s="44"/>
      <c r="AG16" s="45" t="s">
        <v>434</v>
      </c>
      <c r="AH16" s="45">
        <v>0</v>
      </c>
      <c r="AI16" s="1401"/>
    </row>
    <row r="17" spans="1:35">
      <c r="A17" s="48">
        <v>14</v>
      </c>
      <c r="B17" s="49" t="s">
        <v>435</v>
      </c>
      <c r="C17" s="49" t="s">
        <v>395</v>
      </c>
      <c r="D17" s="50"/>
      <c r="E17" s="50"/>
      <c r="F17" s="1404"/>
      <c r="G17" s="52">
        <f t="shared" si="2"/>
        <v>4</v>
      </c>
      <c r="H17" s="53"/>
      <c r="I17" s="53"/>
      <c r="J17" s="53"/>
      <c r="K17" s="53">
        <v>1</v>
      </c>
      <c r="L17" s="53">
        <v>1</v>
      </c>
      <c r="M17" s="53">
        <v>1</v>
      </c>
      <c r="N17" s="53">
        <v>1</v>
      </c>
      <c r="O17" s="53"/>
      <c r="P17" s="53"/>
      <c r="Q17" s="54"/>
      <c r="R17" s="54"/>
      <c r="S17" s="44" t="str">
        <f t="shared" si="0"/>
        <v xml:space="preserve">พระตำหนัก  - </v>
      </c>
      <c r="V17" s="35">
        <v>16</v>
      </c>
      <c r="W17" s="33" t="str">
        <f>"-"&amp;"015"</f>
        <v>-015</v>
      </c>
      <c r="AE17" s="45"/>
      <c r="AF17" s="44">
        <v>3</v>
      </c>
      <c r="AG17" s="45" t="s">
        <v>436</v>
      </c>
      <c r="AH17" s="45">
        <v>3</v>
      </c>
      <c r="AI17" s="1401"/>
    </row>
    <row r="18" spans="1:35">
      <c r="A18" s="55">
        <v>15</v>
      </c>
      <c r="B18" s="56" t="s">
        <v>437</v>
      </c>
      <c r="C18" s="56" t="s">
        <v>395</v>
      </c>
      <c r="D18" s="57"/>
      <c r="E18" s="57" t="s">
        <v>438</v>
      </c>
      <c r="F18" s="1403">
        <v>5</v>
      </c>
      <c r="G18" s="58">
        <f t="shared" si="2"/>
        <v>4</v>
      </c>
      <c r="H18" s="44"/>
      <c r="I18" s="44"/>
      <c r="J18" s="44"/>
      <c r="K18" s="44">
        <v>1</v>
      </c>
      <c r="L18" s="44">
        <v>1</v>
      </c>
      <c r="M18" s="44">
        <v>1</v>
      </c>
      <c r="N18" s="44">
        <v>1</v>
      </c>
      <c r="O18" s="44"/>
      <c r="P18" s="44"/>
      <c r="Q18" s="59"/>
      <c r="R18" s="59"/>
      <c r="S18" s="44" t="str">
        <f t="shared" si="0"/>
        <v>พระตำหนัก  - 09</v>
      </c>
      <c r="V18" s="35">
        <v>17</v>
      </c>
      <c r="W18" s="33" t="str">
        <f>"-"&amp;"016"</f>
        <v>-016</v>
      </c>
      <c r="AE18" s="45"/>
      <c r="AF18" s="44"/>
      <c r="AG18" s="45" t="s">
        <v>439</v>
      </c>
      <c r="AH18" s="45">
        <v>3</v>
      </c>
      <c r="AI18" s="1401"/>
    </row>
    <row r="19" spans="1:35">
      <c r="A19" s="55">
        <v>16</v>
      </c>
      <c r="B19" s="56" t="s">
        <v>440</v>
      </c>
      <c r="C19" s="56" t="s">
        <v>395</v>
      </c>
      <c r="D19" s="57"/>
      <c r="E19" s="57"/>
      <c r="F19" s="1403"/>
      <c r="G19" s="58">
        <f t="shared" si="2"/>
        <v>4</v>
      </c>
      <c r="H19" s="44"/>
      <c r="I19" s="44"/>
      <c r="J19" s="44"/>
      <c r="K19" s="44">
        <v>1</v>
      </c>
      <c r="L19" s="44">
        <v>1</v>
      </c>
      <c r="M19" s="44">
        <v>1</v>
      </c>
      <c r="N19" s="44">
        <v>1</v>
      </c>
      <c r="O19" s="44"/>
      <c r="P19" s="44"/>
      <c r="Q19" s="59"/>
      <c r="R19" s="59"/>
      <c r="S19" s="44" t="str">
        <f t="shared" si="0"/>
        <v xml:space="preserve">พระตำหนัก  - </v>
      </c>
      <c r="V19" s="35">
        <v>18</v>
      </c>
      <c r="W19" s="33" t="str">
        <f>"-"&amp;"017"</f>
        <v>-017</v>
      </c>
      <c r="AE19" s="45"/>
      <c r="AF19" s="44"/>
      <c r="AG19" s="45" t="s">
        <v>441</v>
      </c>
      <c r="AH19" s="45">
        <v>2</v>
      </c>
      <c r="AI19" s="1401"/>
    </row>
    <row r="20" spans="1:35">
      <c r="A20" s="55">
        <v>17</v>
      </c>
      <c r="B20" s="56" t="s">
        <v>442</v>
      </c>
      <c r="C20" s="56" t="s">
        <v>395</v>
      </c>
      <c r="D20" s="57"/>
      <c r="E20" s="57"/>
      <c r="F20" s="1403"/>
      <c r="G20" s="58">
        <f t="shared" si="2"/>
        <v>4</v>
      </c>
      <c r="H20" s="44"/>
      <c r="I20" s="44"/>
      <c r="J20" s="44"/>
      <c r="K20" s="44">
        <v>1</v>
      </c>
      <c r="L20" s="44">
        <v>1</v>
      </c>
      <c r="M20" s="44">
        <v>1</v>
      </c>
      <c r="N20" s="44">
        <v>1</v>
      </c>
      <c r="O20" s="44"/>
      <c r="P20" s="44"/>
      <c r="Q20" s="59"/>
      <c r="R20" s="59"/>
      <c r="S20" s="44" t="str">
        <f t="shared" si="0"/>
        <v xml:space="preserve">พระตำหนัก  - </v>
      </c>
      <c r="V20" s="35">
        <v>19</v>
      </c>
      <c r="W20" s="33" t="str">
        <f>"-"&amp;"018"</f>
        <v>-018</v>
      </c>
      <c r="AE20" s="61"/>
      <c r="AF20" s="53">
        <v>4</v>
      </c>
      <c r="AG20" s="61" t="s">
        <v>443</v>
      </c>
      <c r="AH20" s="61">
        <v>6</v>
      </c>
      <c r="AI20" s="1402"/>
    </row>
    <row r="21" spans="1:35">
      <c r="A21" s="55">
        <v>18</v>
      </c>
      <c r="B21" s="56" t="s">
        <v>444</v>
      </c>
      <c r="C21" s="56" t="s">
        <v>395</v>
      </c>
      <c r="D21" s="57"/>
      <c r="E21" s="57"/>
      <c r="F21" s="1403"/>
      <c r="G21" s="58">
        <f t="shared" si="2"/>
        <v>4</v>
      </c>
      <c r="H21" s="44"/>
      <c r="I21" s="44"/>
      <c r="J21" s="44"/>
      <c r="K21" s="44">
        <v>1</v>
      </c>
      <c r="L21" s="44">
        <v>1</v>
      </c>
      <c r="M21" s="44">
        <v>1</v>
      </c>
      <c r="N21" s="44">
        <v>1</v>
      </c>
      <c r="O21" s="44"/>
      <c r="P21" s="44"/>
      <c r="Q21" s="59"/>
      <c r="R21" s="59"/>
      <c r="S21" s="44" t="str">
        <f t="shared" si="0"/>
        <v xml:space="preserve">พระตำหนัก  - </v>
      </c>
      <c r="V21" s="35">
        <v>20</v>
      </c>
      <c r="W21" s="33" t="str">
        <f>"-"&amp;"019"</f>
        <v>-019</v>
      </c>
      <c r="AE21" s="45" t="s">
        <v>44</v>
      </c>
      <c r="AF21" s="44">
        <v>1</v>
      </c>
      <c r="AG21" s="45" t="s">
        <v>412</v>
      </c>
      <c r="AH21" s="45">
        <v>3</v>
      </c>
      <c r="AI21" s="1401">
        <f>SUM(AH21:AH25)</f>
        <v>19</v>
      </c>
    </row>
    <row r="22" spans="1:35">
      <c r="A22" s="48">
        <v>19</v>
      </c>
      <c r="B22" s="49" t="s">
        <v>445</v>
      </c>
      <c r="C22" s="49" t="s">
        <v>395</v>
      </c>
      <c r="D22" s="50"/>
      <c r="E22" s="50"/>
      <c r="F22" s="1404"/>
      <c r="G22" s="52">
        <f t="shared" si="2"/>
        <v>4</v>
      </c>
      <c r="H22" s="53"/>
      <c r="I22" s="53"/>
      <c r="J22" s="53"/>
      <c r="K22" s="53">
        <v>1</v>
      </c>
      <c r="L22" s="53">
        <v>1</v>
      </c>
      <c r="M22" s="53">
        <v>1</v>
      </c>
      <c r="N22" s="53">
        <v>1</v>
      </c>
      <c r="O22" s="53"/>
      <c r="P22" s="53"/>
      <c r="Q22" s="54"/>
      <c r="R22" s="54"/>
      <c r="S22" s="44" t="str">
        <f t="shared" si="0"/>
        <v xml:space="preserve">พระตำหนัก  - </v>
      </c>
      <c r="V22" s="35">
        <v>21</v>
      </c>
      <c r="W22" s="33" t="str">
        <f>"-"&amp;"020"</f>
        <v>-020</v>
      </c>
      <c r="AE22" s="45"/>
      <c r="AF22" s="44"/>
      <c r="AG22" s="45" t="s">
        <v>428</v>
      </c>
      <c r="AH22" s="45">
        <v>3</v>
      </c>
      <c r="AI22" s="1401"/>
    </row>
    <row r="23" spans="1:35">
      <c r="A23" s="55">
        <v>20</v>
      </c>
      <c r="B23" s="56" t="s">
        <v>446</v>
      </c>
      <c r="C23" s="56" t="s">
        <v>395</v>
      </c>
      <c r="D23" s="57"/>
      <c r="E23" s="57" t="s">
        <v>447</v>
      </c>
      <c r="F23" s="1403">
        <v>6</v>
      </c>
      <c r="G23" s="58">
        <f t="shared" si="2"/>
        <v>4</v>
      </c>
      <c r="H23" s="44"/>
      <c r="I23" s="44"/>
      <c r="J23" s="44"/>
      <c r="K23" s="44">
        <v>1</v>
      </c>
      <c r="L23" s="44">
        <v>1</v>
      </c>
      <c r="M23" s="44">
        <v>1</v>
      </c>
      <c r="N23" s="44">
        <v>1</v>
      </c>
      <c r="O23" s="44"/>
      <c r="P23" s="44"/>
      <c r="Q23" s="59"/>
      <c r="R23" s="59"/>
      <c r="S23" s="44" t="str">
        <f t="shared" si="0"/>
        <v>พระตำหนัก  - 10</v>
      </c>
      <c r="V23" s="35">
        <v>22</v>
      </c>
      <c r="W23" s="33" t="s">
        <v>448</v>
      </c>
      <c r="AE23" s="45"/>
      <c r="AF23" s="44"/>
      <c r="AG23" s="45" t="s">
        <v>421</v>
      </c>
      <c r="AH23" s="45">
        <v>2</v>
      </c>
      <c r="AI23" s="1401"/>
    </row>
    <row r="24" spans="1:35">
      <c r="A24" s="55">
        <v>21</v>
      </c>
      <c r="B24" s="56" t="s">
        <v>449</v>
      </c>
      <c r="C24" s="56" t="s">
        <v>395</v>
      </c>
      <c r="D24" s="57"/>
      <c r="E24" s="57"/>
      <c r="F24" s="1403"/>
      <c r="G24" s="58">
        <f t="shared" si="2"/>
        <v>4</v>
      </c>
      <c r="H24" s="44"/>
      <c r="I24" s="44"/>
      <c r="J24" s="44"/>
      <c r="K24" s="44">
        <v>1</v>
      </c>
      <c r="L24" s="44">
        <v>1</v>
      </c>
      <c r="M24" s="44">
        <v>1</v>
      </c>
      <c r="N24" s="44">
        <v>1</v>
      </c>
      <c r="O24" s="44"/>
      <c r="P24" s="44"/>
      <c r="Q24" s="59"/>
      <c r="R24" s="59"/>
      <c r="S24" s="44" t="str">
        <f t="shared" si="0"/>
        <v xml:space="preserve">พระตำหนัก  - </v>
      </c>
      <c r="V24" s="35">
        <v>23</v>
      </c>
      <c r="AE24" s="45"/>
      <c r="AF24" s="44"/>
      <c r="AG24" s="45" t="s">
        <v>423</v>
      </c>
      <c r="AH24" s="45">
        <v>1</v>
      </c>
      <c r="AI24" s="1401"/>
    </row>
    <row r="25" spans="1:35">
      <c r="A25" s="55">
        <v>22</v>
      </c>
      <c r="B25" s="56" t="s">
        <v>450</v>
      </c>
      <c r="C25" s="56" t="s">
        <v>395</v>
      </c>
      <c r="D25" s="57"/>
      <c r="E25" s="57"/>
      <c r="F25" s="1403"/>
      <c r="G25" s="58">
        <f t="shared" si="2"/>
        <v>4</v>
      </c>
      <c r="H25" s="44"/>
      <c r="I25" s="44"/>
      <c r="J25" s="44"/>
      <c r="K25" s="44">
        <v>1</v>
      </c>
      <c r="L25" s="44">
        <v>1</v>
      </c>
      <c r="M25" s="44">
        <v>1</v>
      </c>
      <c r="N25" s="44">
        <v>1</v>
      </c>
      <c r="O25" s="44"/>
      <c r="P25" s="44"/>
      <c r="Q25" s="59"/>
      <c r="R25" s="59"/>
      <c r="S25" s="44" t="str">
        <f t="shared" si="0"/>
        <v xml:space="preserve">พระตำหนัก  - </v>
      </c>
      <c r="V25" s="35">
        <v>24</v>
      </c>
      <c r="AE25" s="61"/>
      <c r="AF25" s="53" t="s">
        <v>451</v>
      </c>
      <c r="AG25" s="61" t="s">
        <v>434</v>
      </c>
      <c r="AH25" s="61">
        <v>10</v>
      </c>
      <c r="AI25" s="1402"/>
    </row>
    <row r="26" spans="1:35">
      <c r="A26" s="55">
        <v>23</v>
      </c>
      <c r="B26" s="56" t="s">
        <v>452</v>
      </c>
      <c r="C26" s="56" t="s">
        <v>395</v>
      </c>
      <c r="D26" s="57"/>
      <c r="E26" s="57"/>
      <c r="F26" s="1403"/>
      <c r="G26" s="58">
        <f t="shared" si="2"/>
        <v>4</v>
      </c>
      <c r="H26" s="44"/>
      <c r="I26" s="44"/>
      <c r="J26" s="44"/>
      <c r="K26" s="44">
        <v>1</v>
      </c>
      <c r="L26" s="44">
        <v>1</v>
      </c>
      <c r="M26" s="44">
        <v>1</v>
      </c>
      <c r="N26" s="44">
        <v>1</v>
      </c>
      <c r="O26" s="44"/>
      <c r="P26" s="44"/>
      <c r="Q26" s="59"/>
      <c r="R26" s="59"/>
      <c r="S26" s="44" t="str">
        <f t="shared" si="0"/>
        <v xml:space="preserve">พระตำหนัก  - </v>
      </c>
      <c r="V26" s="35">
        <v>25</v>
      </c>
      <c r="AE26" s="45" t="s">
        <v>370</v>
      </c>
      <c r="AF26" s="44">
        <v>2</v>
      </c>
      <c r="AG26" s="45"/>
      <c r="AH26" s="45">
        <v>48</v>
      </c>
      <c r="AI26" s="1401">
        <f>SUM(AH26:AH27)</f>
        <v>70</v>
      </c>
    </row>
    <row r="27" spans="1:35">
      <c r="A27" s="55">
        <v>24</v>
      </c>
      <c r="B27" s="56" t="s">
        <v>453</v>
      </c>
      <c r="C27" s="56" t="s">
        <v>395</v>
      </c>
      <c r="D27" s="57"/>
      <c r="E27" s="57"/>
      <c r="F27" s="1403"/>
      <c r="G27" s="58">
        <f t="shared" si="2"/>
        <v>4</v>
      </c>
      <c r="H27" s="44"/>
      <c r="I27" s="44"/>
      <c r="J27" s="44"/>
      <c r="K27" s="44">
        <v>1</v>
      </c>
      <c r="L27" s="44">
        <v>1</v>
      </c>
      <c r="M27" s="44">
        <v>1</v>
      </c>
      <c r="N27" s="44">
        <v>1</v>
      </c>
      <c r="O27" s="44"/>
      <c r="P27" s="44"/>
      <c r="Q27" s="59"/>
      <c r="R27" s="59"/>
      <c r="S27" s="44" t="str">
        <f t="shared" si="0"/>
        <v xml:space="preserve">พระตำหนัก  - </v>
      </c>
      <c r="AE27" s="61"/>
      <c r="AF27" s="53">
        <v>3</v>
      </c>
      <c r="AG27" s="61"/>
      <c r="AH27" s="61">
        <v>22</v>
      </c>
      <c r="AI27" s="1402"/>
    </row>
    <row r="28" spans="1:35">
      <c r="A28" s="48">
        <v>25</v>
      </c>
      <c r="B28" s="49" t="s">
        <v>454</v>
      </c>
      <c r="C28" s="49" t="s">
        <v>395</v>
      </c>
      <c r="D28" s="50"/>
      <c r="E28" s="50"/>
      <c r="F28" s="1404"/>
      <c r="G28" s="52">
        <f t="shared" si="2"/>
        <v>4</v>
      </c>
      <c r="H28" s="53"/>
      <c r="I28" s="53"/>
      <c r="J28" s="53"/>
      <c r="K28" s="53">
        <v>1</v>
      </c>
      <c r="L28" s="53">
        <v>1</v>
      </c>
      <c r="M28" s="53">
        <v>1</v>
      </c>
      <c r="N28" s="53">
        <v>1</v>
      </c>
      <c r="O28" s="53"/>
      <c r="P28" s="53"/>
      <c r="Q28" s="54"/>
      <c r="R28" s="54"/>
      <c r="S28" s="44" t="str">
        <f t="shared" si="0"/>
        <v xml:space="preserve">พระตำหนัก  - </v>
      </c>
      <c r="AE28" s="65" t="s">
        <v>50</v>
      </c>
      <c r="AF28" s="32"/>
      <c r="AG28" s="65"/>
      <c r="AH28" s="65"/>
      <c r="AI28" s="66"/>
    </row>
    <row r="29" spans="1:35">
      <c r="A29" s="55">
        <v>26</v>
      </c>
      <c r="B29" s="56" t="s">
        <v>455</v>
      </c>
      <c r="C29" s="56" t="s">
        <v>395</v>
      </c>
      <c r="D29" s="57"/>
      <c r="E29" s="57">
        <v>11</v>
      </c>
      <c r="F29" s="1403">
        <v>3</v>
      </c>
      <c r="G29" s="58">
        <f t="shared" si="2"/>
        <v>4</v>
      </c>
      <c r="H29" s="44"/>
      <c r="I29" s="44"/>
      <c r="J29" s="44"/>
      <c r="K29" s="44">
        <v>1</v>
      </c>
      <c r="L29" s="44">
        <v>1</v>
      </c>
      <c r="M29" s="44">
        <v>1</v>
      </c>
      <c r="N29" s="44">
        <v>1</v>
      </c>
      <c r="O29" s="44"/>
      <c r="P29" s="44"/>
      <c r="Q29" s="59"/>
      <c r="R29" s="59"/>
      <c r="S29" s="44" t="str">
        <f t="shared" si="0"/>
        <v>พระตำหนัก  - 11</v>
      </c>
      <c r="AE29" s="67" t="s">
        <v>395</v>
      </c>
      <c r="AF29" s="68" t="s">
        <v>400</v>
      </c>
      <c r="AG29" s="67"/>
      <c r="AH29" s="67"/>
      <c r="AI29" s="69"/>
    </row>
    <row r="30" spans="1:35">
      <c r="A30" s="55">
        <v>27</v>
      </c>
      <c r="B30" s="56" t="s">
        <v>456</v>
      </c>
      <c r="C30" s="56" t="s">
        <v>395</v>
      </c>
      <c r="D30" s="57"/>
      <c r="E30" s="57"/>
      <c r="F30" s="1403"/>
      <c r="G30" s="58">
        <f t="shared" si="2"/>
        <v>4</v>
      </c>
      <c r="H30" s="44"/>
      <c r="I30" s="44"/>
      <c r="J30" s="44"/>
      <c r="K30" s="44">
        <v>1</v>
      </c>
      <c r="L30" s="44">
        <v>1</v>
      </c>
      <c r="M30" s="44">
        <v>1</v>
      </c>
      <c r="N30" s="44">
        <v>1</v>
      </c>
      <c r="O30" s="44"/>
      <c r="P30" s="44"/>
      <c r="Q30" s="59"/>
      <c r="R30" s="59"/>
      <c r="S30" s="44" t="str">
        <f t="shared" si="0"/>
        <v xml:space="preserve">พระตำหนัก  - </v>
      </c>
      <c r="AE30" s="61"/>
      <c r="AF30" s="53" t="s">
        <v>457</v>
      </c>
      <c r="AG30" s="61"/>
      <c r="AH30" s="61"/>
      <c r="AI30" s="70"/>
    </row>
    <row r="31" spans="1:35">
      <c r="A31" s="48">
        <v>28</v>
      </c>
      <c r="B31" s="49" t="s">
        <v>458</v>
      </c>
      <c r="C31" s="49" t="s">
        <v>395</v>
      </c>
      <c r="D31" s="50"/>
      <c r="E31" s="50"/>
      <c r="F31" s="1404"/>
      <c r="G31" s="52">
        <f t="shared" si="2"/>
        <v>4</v>
      </c>
      <c r="H31" s="53"/>
      <c r="I31" s="53"/>
      <c r="J31" s="53"/>
      <c r="K31" s="53">
        <v>1</v>
      </c>
      <c r="L31" s="53">
        <v>1</v>
      </c>
      <c r="M31" s="53">
        <v>1</v>
      </c>
      <c r="N31" s="53">
        <v>1</v>
      </c>
      <c r="O31" s="53"/>
      <c r="P31" s="53"/>
      <c r="Q31" s="54"/>
      <c r="R31" s="54"/>
      <c r="S31" s="44" t="str">
        <f t="shared" si="0"/>
        <v xml:space="preserve">พระตำหนัก  - </v>
      </c>
    </row>
    <row r="32" spans="1:35">
      <c r="A32" s="55">
        <v>29</v>
      </c>
      <c r="B32" s="56" t="s">
        <v>459</v>
      </c>
      <c r="C32" s="56" t="s">
        <v>395</v>
      </c>
      <c r="D32" s="57"/>
      <c r="E32" s="57">
        <v>12</v>
      </c>
      <c r="F32" s="1403">
        <v>2</v>
      </c>
      <c r="G32" s="58">
        <f t="shared" si="2"/>
        <v>4</v>
      </c>
      <c r="H32" s="44"/>
      <c r="I32" s="44"/>
      <c r="J32" s="44"/>
      <c r="K32" s="44">
        <v>1</v>
      </c>
      <c r="L32" s="44">
        <v>1</v>
      </c>
      <c r="M32" s="44">
        <v>1</v>
      </c>
      <c r="N32" s="44">
        <v>1</v>
      </c>
      <c r="O32" s="44"/>
      <c r="P32" s="44"/>
      <c r="Q32" s="59"/>
      <c r="R32" s="59"/>
      <c r="S32" s="44" t="str">
        <f t="shared" si="0"/>
        <v>พระตำหนัก  - 12</v>
      </c>
    </row>
    <row r="33" spans="1:31">
      <c r="A33" s="48">
        <v>30</v>
      </c>
      <c r="B33" s="49" t="s">
        <v>460</v>
      </c>
      <c r="C33" s="49" t="s">
        <v>395</v>
      </c>
      <c r="D33" s="50"/>
      <c r="E33" s="50"/>
      <c r="F33" s="1404"/>
      <c r="G33" s="52">
        <f t="shared" si="2"/>
        <v>4</v>
      </c>
      <c r="H33" s="53"/>
      <c r="I33" s="53"/>
      <c r="J33" s="53"/>
      <c r="K33" s="53">
        <v>1</v>
      </c>
      <c r="L33" s="53">
        <v>1</v>
      </c>
      <c r="M33" s="53">
        <v>1</v>
      </c>
      <c r="N33" s="53">
        <v>1</v>
      </c>
      <c r="O33" s="53"/>
      <c r="P33" s="53"/>
      <c r="Q33" s="54"/>
      <c r="R33" s="54"/>
      <c r="S33" s="44" t="str">
        <f t="shared" si="0"/>
        <v xml:space="preserve">พระตำหนัก  - </v>
      </c>
      <c r="AE33" s="14" t="s">
        <v>461</v>
      </c>
    </row>
    <row r="34" spans="1:31">
      <c r="A34" s="48">
        <v>31</v>
      </c>
      <c r="B34" s="49" t="s">
        <v>462</v>
      </c>
      <c r="C34" s="49" t="s">
        <v>395</v>
      </c>
      <c r="D34" s="50"/>
      <c r="E34" s="50">
        <v>13</v>
      </c>
      <c r="F34" s="51">
        <v>1</v>
      </c>
      <c r="G34" s="52">
        <f t="shared" si="2"/>
        <v>4</v>
      </c>
      <c r="H34" s="53"/>
      <c r="I34" s="53"/>
      <c r="J34" s="53"/>
      <c r="K34" s="53">
        <v>1</v>
      </c>
      <c r="L34" s="53">
        <v>1</v>
      </c>
      <c r="M34" s="53">
        <v>1</v>
      </c>
      <c r="N34" s="53">
        <v>1</v>
      </c>
      <c r="O34" s="53"/>
      <c r="P34" s="53"/>
      <c r="Q34" s="54"/>
      <c r="R34" s="54"/>
      <c r="S34" s="44" t="str">
        <f t="shared" si="0"/>
        <v>พระตำหนัก  - 13</v>
      </c>
      <c r="AE34" s="33" t="s">
        <v>463</v>
      </c>
    </row>
    <row r="35" spans="1:31">
      <c r="A35" s="55">
        <v>32</v>
      </c>
      <c r="B35" s="56" t="s">
        <v>464</v>
      </c>
      <c r="C35" s="56" t="s">
        <v>395</v>
      </c>
      <c r="D35" s="1407" t="s">
        <v>411</v>
      </c>
      <c r="E35" s="1407" t="s">
        <v>426</v>
      </c>
      <c r="F35" s="1403">
        <v>22</v>
      </c>
      <c r="G35" s="58">
        <f t="shared" si="2"/>
        <v>4</v>
      </c>
      <c r="H35" s="44"/>
      <c r="I35" s="44"/>
      <c r="J35" s="44"/>
      <c r="K35" s="44">
        <v>1</v>
      </c>
      <c r="L35" s="44">
        <v>1</v>
      </c>
      <c r="M35" s="44">
        <v>1</v>
      </c>
      <c r="N35" s="44">
        <v>1</v>
      </c>
      <c r="O35" s="44"/>
      <c r="P35" s="44"/>
      <c r="Q35" s="59"/>
      <c r="R35" s="59"/>
      <c r="S35" s="44" t="str">
        <f t="shared" si="0"/>
        <v>พระตำหนัก ชั้นลอย - 06</v>
      </c>
      <c r="AE35" s="33" t="s">
        <v>465</v>
      </c>
    </row>
    <row r="36" spans="1:31">
      <c r="A36" s="55">
        <v>33</v>
      </c>
      <c r="B36" s="56" t="s">
        <v>466</v>
      </c>
      <c r="C36" s="56" t="s">
        <v>395</v>
      </c>
      <c r="D36" s="1407"/>
      <c r="E36" s="1407"/>
      <c r="F36" s="1403"/>
      <c r="G36" s="58">
        <f t="shared" si="2"/>
        <v>4</v>
      </c>
      <c r="H36" s="44"/>
      <c r="I36" s="44"/>
      <c r="J36" s="44"/>
      <c r="K36" s="44">
        <v>1</v>
      </c>
      <c r="L36" s="44">
        <v>1</v>
      </c>
      <c r="M36" s="44">
        <v>1</v>
      </c>
      <c r="N36" s="44">
        <v>1</v>
      </c>
      <c r="O36" s="44"/>
      <c r="P36" s="44"/>
      <c r="Q36" s="59"/>
      <c r="R36" s="59"/>
      <c r="S36" s="44" t="str">
        <f t="shared" ref="S36:S56" si="3">C36&amp;" "&amp;$D$35&amp;" - "&amp;$E$35</f>
        <v>พระตำหนัก ชั้นลอย - 06</v>
      </c>
    </row>
    <row r="37" spans="1:31">
      <c r="A37" s="55">
        <v>34</v>
      </c>
      <c r="B37" s="56" t="s">
        <v>467</v>
      </c>
      <c r="C37" s="56" t="s">
        <v>395</v>
      </c>
      <c r="D37" s="1407"/>
      <c r="E37" s="1407"/>
      <c r="F37" s="1403"/>
      <c r="G37" s="58">
        <f t="shared" si="2"/>
        <v>4</v>
      </c>
      <c r="H37" s="44"/>
      <c r="I37" s="44"/>
      <c r="J37" s="44"/>
      <c r="K37" s="44">
        <v>1</v>
      </c>
      <c r="L37" s="44">
        <v>1</v>
      </c>
      <c r="M37" s="44">
        <v>1</v>
      </c>
      <c r="N37" s="44">
        <v>1</v>
      </c>
      <c r="O37" s="44"/>
      <c r="P37" s="44"/>
      <c r="Q37" s="59"/>
      <c r="R37" s="59"/>
      <c r="S37" s="44" t="str">
        <f t="shared" si="3"/>
        <v>พระตำหนัก ชั้นลอย - 06</v>
      </c>
    </row>
    <row r="38" spans="1:31">
      <c r="A38" s="55">
        <v>35</v>
      </c>
      <c r="B38" s="56" t="s">
        <v>468</v>
      </c>
      <c r="C38" s="56" t="s">
        <v>395</v>
      </c>
      <c r="D38" s="1407"/>
      <c r="E38" s="1407"/>
      <c r="F38" s="1403"/>
      <c r="G38" s="58">
        <f t="shared" si="2"/>
        <v>4</v>
      </c>
      <c r="H38" s="44"/>
      <c r="I38" s="44"/>
      <c r="J38" s="44"/>
      <c r="K38" s="44">
        <v>1</v>
      </c>
      <c r="L38" s="44">
        <v>1</v>
      </c>
      <c r="M38" s="44">
        <v>1</v>
      </c>
      <c r="N38" s="44">
        <v>1</v>
      </c>
      <c r="O38" s="44"/>
      <c r="P38" s="44"/>
      <c r="Q38" s="59"/>
      <c r="R38" s="59"/>
      <c r="S38" s="44" t="str">
        <f t="shared" si="3"/>
        <v>พระตำหนัก ชั้นลอย - 06</v>
      </c>
    </row>
    <row r="39" spans="1:31">
      <c r="A39" s="55">
        <v>36</v>
      </c>
      <c r="B39" s="56" t="s">
        <v>469</v>
      </c>
      <c r="C39" s="56" t="s">
        <v>395</v>
      </c>
      <c r="D39" s="1407"/>
      <c r="E39" s="1407"/>
      <c r="F39" s="1403"/>
      <c r="G39" s="58">
        <f t="shared" si="2"/>
        <v>4</v>
      </c>
      <c r="H39" s="44"/>
      <c r="I39" s="44"/>
      <c r="J39" s="44"/>
      <c r="K39" s="44">
        <v>1</v>
      </c>
      <c r="L39" s="44">
        <v>1</v>
      </c>
      <c r="M39" s="44">
        <v>1</v>
      </c>
      <c r="N39" s="44">
        <v>1</v>
      </c>
      <c r="O39" s="44"/>
      <c r="P39" s="44"/>
      <c r="Q39" s="59"/>
      <c r="R39" s="59"/>
      <c r="S39" s="44" t="str">
        <f t="shared" si="3"/>
        <v>พระตำหนัก ชั้นลอย - 06</v>
      </c>
    </row>
    <row r="40" spans="1:31">
      <c r="A40" s="55">
        <v>37</v>
      </c>
      <c r="B40" s="56" t="s">
        <v>470</v>
      </c>
      <c r="C40" s="56" t="s">
        <v>395</v>
      </c>
      <c r="D40" s="1407"/>
      <c r="E40" s="1407"/>
      <c r="F40" s="1403"/>
      <c r="G40" s="58">
        <f t="shared" si="2"/>
        <v>4</v>
      </c>
      <c r="H40" s="44"/>
      <c r="I40" s="44"/>
      <c r="J40" s="44"/>
      <c r="K40" s="44">
        <v>1</v>
      </c>
      <c r="L40" s="44">
        <v>1</v>
      </c>
      <c r="M40" s="44">
        <v>1</v>
      </c>
      <c r="N40" s="44">
        <v>1</v>
      </c>
      <c r="O40" s="44"/>
      <c r="P40" s="44"/>
      <c r="Q40" s="59"/>
      <c r="R40" s="59"/>
      <c r="S40" s="44" t="str">
        <f t="shared" si="3"/>
        <v>พระตำหนัก ชั้นลอย - 06</v>
      </c>
    </row>
    <row r="41" spans="1:31">
      <c r="A41" s="55">
        <v>38</v>
      </c>
      <c r="B41" s="56" t="s">
        <v>471</v>
      </c>
      <c r="C41" s="56" t="s">
        <v>395</v>
      </c>
      <c r="D41" s="1407"/>
      <c r="E41" s="1407"/>
      <c r="F41" s="1403"/>
      <c r="G41" s="58">
        <f t="shared" si="2"/>
        <v>4</v>
      </c>
      <c r="H41" s="44"/>
      <c r="I41" s="44"/>
      <c r="J41" s="44"/>
      <c r="K41" s="44">
        <v>1</v>
      </c>
      <c r="L41" s="44">
        <v>1</v>
      </c>
      <c r="M41" s="44">
        <v>1</v>
      </c>
      <c r="N41" s="44">
        <v>1</v>
      </c>
      <c r="O41" s="44"/>
      <c r="P41" s="44"/>
      <c r="Q41" s="59"/>
      <c r="R41" s="59"/>
      <c r="S41" s="44" t="str">
        <f t="shared" si="3"/>
        <v>พระตำหนัก ชั้นลอย - 06</v>
      </c>
    </row>
    <row r="42" spans="1:31">
      <c r="A42" s="55">
        <v>39</v>
      </c>
      <c r="B42" s="56" t="s">
        <v>472</v>
      </c>
      <c r="C42" s="56" t="s">
        <v>395</v>
      </c>
      <c r="D42" s="1407"/>
      <c r="E42" s="1407"/>
      <c r="F42" s="1403"/>
      <c r="G42" s="58">
        <f t="shared" si="2"/>
        <v>4</v>
      </c>
      <c r="H42" s="44"/>
      <c r="I42" s="44"/>
      <c r="J42" s="44"/>
      <c r="K42" s="44">
        <v>1</v>
      </c>
      <c r="L42" s="44">
        <v>1</v>
      </c>
      <c r="M42" s="44">
        <v>1</v>
      </c>
      <c r="N42" s="44">
        <v>1</v>
      </c>
      <c r="O42" s="44"/>
      <c r="P42" s="44"/>
      <c r="Q42" s="59"/>
      <c r="R42" s="59"/>
      <c r="S42" s="44" t="str">
        <f t="shared" si="3"/>
        <v>พระตำหนัก ชั้นลอย - 06</v>
      </c>
    </row>
    <row r="43" spans="1:31">
      <c r="A43" s="55">
        <v>40</v>
      </c>
      <c r="B43" s="56" t="s">
        <v>473</v>
      </c>
      <c r="C43" s="56" t="s">
        <v>395</v>
      </c>
      <c r="D43" s="1407"/>
      <c r="E43" s="1407"/>
      <c r="F43" s="1403"/>
      <c r="G43" s="58">
        <f t="shared" si="2"/>
        <v>4</v>
      </c>
      <c r="H43" s="44"/>
      <c r="I43" s="44"/>
      <c r="J43" s="44"/>
      <c r="K43" s="44">
        <v>1</v>
      </c>
      <c r="L43" s="44">
        <v>1</v>
      </c>
      <c r="M43" s="44">
        <v>1</v>
      </c>
      <c r="N43" s="44">
        <v>1</v>
      </c>
      <c r="O43" s="44"/>
      <c r="P43" s="44"/>
      <c r="Q43" s="59"/>
      <c r="R43" s="59"/>
      <c r="S43" s="44" t="str">
        <f>C43&amp;" "&amp;$D$35&amp;" - "&amp;$E$35</f>
        <v>พระตำหนัก ชั้นลอย - 06</v>
      </c>
    </row>
    <row r="44" spans="1:31">
      <c r="A44" s="55">
        <v>41</v>
      </c>
      <c r="B44" s="56" t="s">
        <v>474</v>
      </c>
      <c r="C44" s="56" t="s">
        <v>395</v>
      </c>
      <c r="D44" s="1407"/>
      <c r="E44" s="1407"/>
      <c r="F44" s="1403"/>
      <c r="G44" s="58">
        <f t="shared" si="2"/>
        <v>4</v>
      </c>
      <c r="H44" s="44"/>
      <c r="I44" s="44"/>
      <c r="J44" s="44"/>
      <c r="K44" s="44">
        <v>1</v>
      </c>
      <c r="L44" s="44">
        <v>1</v>
      </c>
      <c r="M44" s="44">
        <v>1</v>
      </c>
      <c r="N44" s="44">
        <v>1</v>
      </c>
      <c r="O44" s="44"/>
      <c r="P44" s="44"/>
      <c r="Q44" s="59"/>
      <c r="R44" s="59"/>
      <c r="S44" s="44" t="str">
        <f t="shared" si="3"/>
        <v>พระตำหนัก ชั้นลอย - 06</v>
      </c>
    </row>
    <row r="45" spans="1:31">
      <c r="A45" s="55">
        <v>42</v>
      </c>
      <c r="B45" s="56" t="s">
        <v>475</v>
      </c>
      <c r="C45" s="56" t="s">
        <v>395</v>
      </c>
      <c r="D45" s="1407"/>
      <c r="E45" s="1407"/>
      <c r="F45" s="1403"/>
      <c r="G45" s="58">
        <f t="shared" si="2"/>
        <v>4</v>
      </c>
      <c r="H45" s="44"/>
      <c r="I45" s="44"/>
      <c r="J45" s="44"/>
      <c r="K45" s="44">
        <v>1</v>
      </c>
      <c r="L45" s="44">
        <v>1</v>
      </c>
      <c r="M45" s="44">
        <v>1</v>
      </c>
      <c r="N45" s="44">
        <v>1</v>
      </c>
      <c r="O45" s="44"/>
      <c r="P45" s="44"/>
      <c r="Q45" s="59"/>
      <c r="R45" s="59"/>
      <c r="S45" s="44" t="str">
        <f t="shared" si="3"/>
        <v>พระตำหนัก ชั้นลอย - 06</v>
      </c>
    </row>
    <row r="46" spans="1:31">
      <c r="A46" s="55">
        <v>43</v>
      </c>
      <c r="B46" s="56" t="s">
        <v>476</v>
      </c>
      <c r="C46" s="56" t="s">
        <v>395</v>
      </c>
      <c r="D46" s="1407"/>
      <c r="E46" s="1407"/>
      <c r="F46" s="1403"/>
      <c r="G46" s="58">
        <f t="shared" si="2"/>
        <v>4</v>
      </c>
      <c r="H46" s="44"/>
      <c r="I46" s="44"/>
      <c r="J46" s="44"/>
      <c r="K46" s="44">
        <v>1</v>
      </c>
      <c r="L46" s="44">
        <v>1</v>
      </c>
      <c r="M46" s="44">
        <v>1</v>
      </c>
      <c r="N46" s="44">
        <v>1</v>
      </c>
      <c r="O46" s="44"/>
      <c r="P46" s="44"/>
      <c r="Q46" s="59"/>
      <c r="R46" s="59"/>
      <c r="S46" s="44" t="str">
        <f t="shared" si="3"/>
        <v>พระตำหนัก ชั้นลอย - 06</v>
      </c>
    </row>
    <row r="47" spans="1:31">
      <c r="A47" s="55">
        <v>44</v>
      </c>
      <c r="B47" s="56" t="s">
        <v>477</v>
      </c>
      <c r="C47" s="56" t="s">
        <v>395</v>
      </c>
      <c r="D47" s="1407"/>
      <c r="E47" s="1407"/>
      <c r="F47" s="1403"/>
      <c r="G47" s="58">
        <f t="shared" si="2"/>
        <v>4</v>
      </c>
      <c r="H47" s="44"/>
      <c r="I47" s="44"/>
      <c r="J47" s="44"/>
      <c r="K47" s="44">
        <v>1</v>
      </c>
      <c r="L47" s="44">
        <v>1</v>
      </c>
      <c r="M47" s="44">
        <v>1</v>
      </c>
      <c r="N47" s="44">
        <v>1</v>
      </c>
      <c r="O47" s="44"/>
      <c r="P47" s="44"/>
      <c r="Q47" s="59"/>
      <c r="R47" s="59"/>
      <c r="S47" s="44" t="str">
        <f t="shared" si="3"/>
        <v>พระตำหนัก ชั้นลอย - 06</v>
      </c>
    </row>
    <row r="48" spans="1:31">
      <c r="A48" s="55">
        <v>45</v>
      </c>
      <c r="B48" s="56" t="s">
        <v>478</v>
      </c>
      <c r="C48" s="56" t="s">
        <v>395</v>
      </c>
      <c r="D48" s="1407"/>
      <c r="E48" s="1407"/>
      <c r="F48" s="1403"/>
      <c r="G48" s="58">
        <f t="shared" si="2"/>
        <v>4</v>
      </c>
      <c r="H48" s="44"/>
      <c r="I48" s="44"/>
      <c r="J48" s="44"/>
      <c r="K48" s="44">
        <v>1</v>
      </c>
      <c r="L48" s="44">
        <v>1</v>
      </c>
      <c r="M48" s="44">
        <v>1</v>
      </c>
      <c r="N48" s="44">
        <v>1</v>
      </c>
      <c r="O48" s="44"/>
      <c r="P48" s="44"/>
      <c r="Q48" s="59"/>
      <c r="R48" s="59"/>
      <c r="S48" s="44" t="str">
        <f t="shared" si="3"/>
        <v>พระตำหนัก ชั้นลอย - 06</v>
      </c>
    </row>
    <row r="49" spans="1:19">
      <c r="A49" s="55">
        <v>46</v>
      </c>
      <c r="B49" s="56" t="s">
        <v>479</v>
      </c>
      <c r="C49" s="56" t="s">
        <v>395</v>
      </c>
      <c r="D49" s="1407"/>
      <c r="E49" s="1407"/>
      <c r="F49" s="1403"/>
      <c r="G49" s="58">
        <f t="shared" si="2"/>
        <v>4</v>
      </c>
      <c r="H49" s="44"/>
      <c r="I49" s="44"/>
      <c r="J49" s="44"/>
      <c r="K49" s="44">
        <v>1</v>
      </c>
      <c r="L49" s="44">
        <v>1</v>
      </c>
      <c r="M49" s="44">
        <v>1</v>
      </c>
      <c r="N49" s="44">
        <v>1</v>
      </c>
      <c r="O49" s="44"/>
      <c r="P49" s="44"/>
      <c r="Q49" s="59"/>
      <c r="R49" s="59"/>
      <c r="S49" s="44" t="str">
        <f t="shared" si="3"/>
        <v>พระตำหนัก ชั้นลอย - 06</v>
      </c>
    </row>
    <row r="50" spans="1:19">
      <c r="A50" s="55">
        <v>47</v>
      </c>
      <c r="B50" s="56" t="s">
        <v>480</v>
      </c>
      <c r="C50" s="56" t="s">
        <v>395</v>
      </c>
      <c r="D50" s="1407"/>
      <c r="E50" s="1407"/>
      <c r="F50" s="1403"/>
      <c r="G50" s="58">
        <f t="shared" si="2"/>
        <v>4</v>
      </c>
      <c r="H50" s="44"/>
      <c r="I50" s="44"/>
      <c r="J50" s="44"/>
      <c r="K50" s="44">
        <v>1</v>
      </c>
      <c r="L50" s="44">
        <v>1</v>
      </c>
      <c r="M50" s="44">
        <v>1</v>
      </c>
      <c r="N50" s="44">
        <v>1</v>
      </c>
      <c r="O50" s="44"/>
      <c r="P50" s="44"/>
      <c r="Q50" s="59"/>
      <c r="R50" s="59"/>
      <c r="S50" s="44" t="str">
        <f t="shared" si="3"/>
        <v>พระตำหนัก ชั้นลอย - 06</v>
      </c>
    </row>
    <row r="51" spans="1:19">
      <c r="A51" s="55">
        <v>48</v>
      </c>
      <c r="B51" s="56" t="s">
        <v>481</v>
      </c>
      <c r="C51" s="56" t="s">
        <v>395</v>
      </c>
      <c r="D51" s="1407"/>
      <c r="E51" s="1407"/>
      <c r="F51" s="1403"/>
      <c r="G51" s="58">
        <f t="shared" si="2"/>
        <v>4</v>
      </c>
      <c r="H51" s="44"/>
      <c r="I51" s="44"/>
      <c r="J51" s="44"/>
      <c r="K51" s="44">
        <v>1</v>
      </c>
      <c r="L51" s="44">
        <v>1</v>
      </c>
      <c r="M51" s="44">
        <v>1</v>
      </c>
      <c r="N51" s="44">
        <v>1</v>
      </c>
      <c r="O51" s="44"/>
      <c r="P51" s="44"/>
      <c r="Q51" s="59"/>
      <c r="R51" s="59"/>
      <c r="S51" s="44" t="str">
        <f t="shared" si="3"/>
        <v>พระตำหนัก ชั้นลอย - 06</v>
      </c>
    </row>
    <row r="52" spans="1:19">
      <c r="A52" s="55">
        <v>49</v>
      </c>
      <c r="B52" s="56" t="s">
        <v>482</v>
      </c>
      <c r="C52" s="56" t="s">
        <v>395</v>
      </c>
      <c r="D52" s="1407"/>
      <c r="E52" s="1407"/>
      <c r="F52" s="1403"/>
      <c r="G52" s="58">
        <f t="shared" si="2"/>
        <v>4</v>
      </c>
      <c r="H52" s="44"/>
      <c r="I52" s="44"/>
      <c r="J52" s="44"/>
      <c r="K52" s="44">
        <v>1</v>
      </c>
      <c r="L52" s="44">
        <v>1</v>
      </c>
      <c r="M52" s="44">
        <v>1</v>
      </c>
      <c r="N52" s="44">
        <v>1</v>
      </c>
      <c r="O52" s="44"/>
      <c r="P52" s="44"/>
      <c r="Q52" s="59"/>
      <c r="R52" s="59"/>
      <c r="S52" s="44" t="str">
        <f t="shared" si="3"/>
        <v>พระตำหนัก ชั้นลอย - 06</v>
      </c>
    </row>
    <row r="53" spans="1:19">
      <c r="A53" s="55">
        <v>50</v>
      </c>
      <c r="B53" s="56" t="s">
        <v>483</v>
      </c>
      <c r="C53" s="56" t="s">
        <v>395</v>
      </c>
      <c r="D53" s="1407"/>
      <c r="E53" s="1407"/>
      <c r="F53" s="1403"/>
      <c r="G53" s="58">
        <f t="shared" si="2"/>
        <v>4</v>
      </c>
      <c r="H53" s="44"/>
      <c r="I53" s="44"/>
      <c r="J53" s="44"/>
      <c r="K53" s="44">
        <v>1</v>
      </c>
      <c r="L53" s="44">
        <v>1</v>
      </c>
      <c r="M53" s="44">
        <v>1</v>
      </c>
      <c r="N53" s="44">
        <v>1</v>
      </c>
      <c r="O53" s="44"/>
      <c r="P53" s="44"/>
      <c r="Q53" s="59"/>
      <c r="R53" s="59"/>
      <c r="S53" s="44" t="str">
        <f t="shared" si="3"/>
        <v>พระตำหนัก ชั้นลอย - 06</v>
      </c>
    </row>
    <row r="54" spans="1:19">
      <c r="A54" s="55">
        <v>51</v>
      </c>
      <c r="B54" s="56" t="s">
        <v>484</v>
      </c>
      <c r="C54" s="56" t="s">
        <v>395</v>
      </c>
      <c r="D54" s="1407"/>
      <c r="E54" s="1407"/>
      <c r="F54" s="1403"/>
      <c r="G54" s="58">
        <f t="shared" si="2"/>
        <v>4</v>
      </c>
      <c r="H54" s="44"/>
      <c r="I54" s="44"/>
      <c r="J54" s="44"/>
      <c r="K54" s="44">
        <v>1</v>
      </c>
      <c r="L54" s="44">
        <v>1</v>
      </c>
      <c r="M54" s="44">
        <v>1</v>
      </c>
      <c r="N54" s="44">
        <v>1</v>
      </c>
      <c r="O54" s="44"/>
      <c r="P54" s="44"/>
      <c r="Q54" s="59"/>
      <c r="R54" s="59"/>
      <c r="S54" s="44" t="str">
        <f t="shared" si="3"/>
        <v>พระตำหนัก ชั้นลอย - 06</v>
      </c>
    </row>
    <row r="55" spans="1:19">
      <c r="A55" s="55">
        <v>52</v>
      </c>
      <c r="B55" s="56" t="s">
        <v>485</v>
      </c>
      <c r="C55" s="56" t="s">
        <v>395</v>
      </c>
      <c r="D55" s="1407"/>
      <c r="E55" s="1407"/>
      <c r="F55" s="1403"/>
      <c r="G55" s="58">
        <f t="shared" si="2"/>
        <v>4</v>
      </c>
      <c r="H55" s="44"/>
      <c r="I55" s="44"/>
      <c r="J55" s="44"/>
      <c r="K55" s="44">
        <v>1</v>
      </c>
      <c r="L55" s="44">
        <v>1</v>
      </c>
      <c r="M55" s="44">
        <v>1</v>
      </c>
      <c r="N55" s="44">
        <v>1</v>
      </c>
      <c r="O55" s="44"/>
      <c r="P55" s="44"/>
      <c r="Q55" s="59"/>
      <c r="R55" s="59"/>
      <c r="S55" s="44" t="str">
        <f t="shared" si="3"/>
        <v>พระตำหนัก ชั้นลอย - 06</v>
      </c>
    </row>
    <row r="56" spans="1:19">
      <c r="A56" s="48">
        <v>53</v>
      </c>
      <c r="B56" s="49" t="s">
        <v>486</v>
      </c>
      <c r="C56" s="49" t="s">
        <v>395</v>
      </c>
      <c r="D56" s="1408"/>
      <c r="E56" s="1408"/>
      <c r="F56" s="1404"/>
      <c r="G56" s="52">
        <f t="shared" si="2"/>
        <v>4</v>
      </c>
      <c r="H56" s="53"/>
      <c r="I56" s="53"/>
      <c r="J56" s="53"/>
      <c r="K56" s="53">
        <v>1</v>
      </c>
      <c r="L56" s="53">
        <v>1</v>
      </c>
      <c r="M56" s="53">
        <v>1</v>
      </c>
      <c r="N56" s="53">
        <v>1</v>
      </c>
      <c r="O56" s="53"/>
      <c r="P56" s="53"/>
      <c r="Q56" s="54"/>
      <c r="R56" s="54"/>
      <c r="S56" s="44" t="str">
        <f t="shared" si="3"/>
        <v>พระตำหนัก ชั้นลอย - 06</v>
      </c>
    </row>
    <row r="57" spans="1:19">
      <c r="A57" s="48">
        <v>54</v>
      </c>
      <c r="B57" s="49" t="s">
        <v>487</v>
      </c>
      <c r="C57" s="49" t="s">
        <v>44</v>
      </c>
      <c r="D57" s="50" t="s">
        <v>379</v>
      </c>
      <c r="E57" s="50" t="s">
        <v>396</v>
      </c>
      <c r="F57" s="51">
        <v>1</v>
      </c>
      <c r="G57" s="52">
        <f t="shared" si="2"/>
        <v>7</v>
      </c>
      <c r="H57" s="53">
        <v>1</v>
      </c>
      <c r="I57" s="53">
        <v>1</v>
      </c>
      <c r="J57" s="53">
        <v>1</v>
      </c>
      <c r="K57" s="53">
        <v>1</v>
      </c>
      <c r="L57" s="53">
        <v>1</v>
      </c>
      <c r="M57" s="53">
        <v>1</v>
      </c>
      <c r="N57" s="53">
        <v>1</v>
      </c>
      <c r="O57" s="53"/>
      <c r="P57" s="53"/>
      <c r="Q57" s="54"/>
      <c r="R57" s="54"/>
      <c r="S57" s="44" t="str">
        <f t="shared" ref="S57:S72" si="4">C57&amp;" "&amp;D57&amp;" - "&amp;E57</f>
        <v>อาคาร 2 ชั้น 1 - 01</v>
      </c>
    </row>
    <row r="58" spans="1:19">
      <c r="A58" s="48">
        <v>54</v>
      </c>
      <c r="B58" s="49" t="s">
        <v>488</v>
      </c>
      <c r="C58" s="49" t="s">
        <v>44</v>
      </c>
      <c r="D58" s="1405" t="s">
        <v>388</v>
      </c>
      <c r="E58" s="50" t="s">
        <v>404</v>
      </c>
      <c r="F58" s="51">
        <v>1</v>
      </c>
      <c r="G58" s="52">
        <f t="shared" si="2"/>
        <v>7</v>
      </c>
      <c r="H58" s="53">
        <v>1</v>
      </c>
      <c r="I58" s="53">
        <v>1</v>
      </c>
      <c r="J58" s="53">
        <v>1</v>
      </c>
      <c r="K58" s="53">
        <v>1</v>
      </c>
      <c r="L58" s="53">
        <v>1</v>
      </c>
      <c r="M58" s="53">
        <v>1</v>
      </c>
      <c r="N58" s="53">
        <v>1</v>
      </c>
      <c r="O58" s="53"/>
      <c r="P58" s="53"/>
      <c r="Q58" s="54"/>
      <c r="R58" s="54"/>
      <c r="S58" s="44" t="str">
        <f t="shared" si="4"/>
        <v>อาคาร 2 ชั้น 2 - 02</v>
      </c>
    </row>
    <row r="59" spans="1:19">
      <c r="A59" s="48">
        <v>54</v>
      </c>
      <c r="B59" s="49" t="s">
        <v>489</v>
      </c>
      <c r="C59" s="49" t="s">
        <v>44</v>
      </c>
      <c r="D59" s="1405"/>
      <c r="E59" s="50" t="s">
        <v>420</v>
      </c>
      <c r="F59" s="51">
        <v>1</v>
      </c>
      <c r="G59" s="52">
        <f t="shared" si="2"/>
        <v>7</v>
      </c>
      <c r="H59" s="53">
        <v>1</v>
      </c>
      <c r="I59" s="53">
        <v>1</v>
      </c>
      <c r="J59" s="53">
        <v>1</v>
      </c>
      <c r="K59" s="53">
        <v>1</v>
      </c>
      <c r="L59" s="53">
        <v>1</v>
      </c>
      <c r="M59" s="53">
        <v>1</v>
      </c>
      <c r="N59" s="53">
        <v>1</v>
      </c>
      <c r="O59" s="53"/>
      <c r="P59" s="53"/>
      <c r="Q59" s="54"/>
      <c r="R59" s="54"/>
      <c r="S59" s="44" t="str">
        <f t="shared" si="4"/>
        <v>อาคาร 2  - 05</v>
      </c>
    </row>
    <row r="60" spans="1:19">
      <c r="A60" s="48">
        <v>54</v>
      </c>
      <c r="B60" s="49" t="s">
        <v>490</v>
      </c>
      <c r="C60" s="49" t="s">
        <v>44</v>
      </c>
      <c r="D60" s="1405"/>
      <c r="E60" s="50" t="s">
        <v>410</v>
      </c>
      <c r="F60" s="51">
        <v>1</v>
      </c>
      <c r="G60" s="52">
        <f t="shared" si="2"/>
        <v>7</v>
      </c>
      <c r="H60" s="53">
        <v>1</v>
      </c>
      <c r="I60" s="53">
        <v>1</v>
      </c>
      <c r="J60" s="53">
        <v>1</v>
      </c>
      <c r="K60" s="53">
        <v>1</v>
      </c>
      <c r="L60" s="53">
        <v>1</v>
      </c>
      <c r="M60" s="53">
        <v>1</v>
      </c>
      <c r="N60" s="53">
        <v>1</v>
      </c>
      <c r="O60" s="53"/>
      <c r="P60" s="53"/>
      <c r="Q60" s="54"/>
      <c r="R60" s="54"/>
      <c r="S60" s="44" t="str">
        <f t="shared" si="4"/>
        <v>อาคาร 2  - 03</v>
      </c>
    </row>
    <row r="61" spans="1:19">
      <c r="A61" s="48">
        <v>54</v>
      </c>
      <c r="B61" s="49" t="s">
        <v>491</v>
      </c>
      <c r="C61" s="49" t="s">
        <v>44</v>
      </c>
      <c r="D61" s="1406"/>
      <c r="E61" s="50" t="s">
        <v>414</v>
      </c>
      <c r="F61" s="51">
        <v>1</v>
      </c>
      <c r="G61" s="52">
        <f t="shared" si="2"/>
        <v>7</v>
      </c>
      <c r="H61" s="53">
        <v>1</v>
      </c>
      <c r="I61" s="53">
        <v>1</v>
      </c>
      <c r="J61" s="53">
        <v>1</v>
      </c>
      <c r="K61" s="53">
        <v>1</v>
      </c>
      <c r="L61" s="53">
        <v>1</v>
      </c>
      <c r="M61" s="53">
        <v>1</v>
      </c>
      <c r="N61" s="53">
        <v>1</v>
      </c>
      <c r="O61" s="53"/>
      <c r="P61" s="53"/>
      <c r="Q61" s="54"/>
      <c r="R61" s="54"/>
      <c r="S61" s="44" t="str">
        <f t="shared" si="4"/>
        <v>อาคาร 2  - 04</v>
      </c>
    </row>
    <row r="62" spans="1:19">
      <c r="A62" s="55">
        <v>55</v>
      </c>
      <c r="B62" s="56" t="s">
        <v>492</v>
      </c>
      <c r="C62" s="56" t="s">
        <v>44</v>
      </c>
      <c r="D62" s="57" t="s">
        <v>397</v>
      </c>
      <c r="E62" s="57" t="s">
        <v>426</v>
      </c>
      <c r="F62" s="1403">
        <v>11</v>
      </c>
      <c r="G62" s="58">
        <f t="shared" si="2"/>
        <v>7</v>
      </c>
      <c r="H62" s="44">
        <v>1</v>
      </c>
      <c r="I62" s="44">
        <v>1</v>
      </c>
      <c r="J62" s="44">
        <v>1</v>
      </c>
      <c r="K62" s="44">
        <v>1</v>
      </c>
      <c r="L62" s="44">
        <v>1</v>
      </c>
      <c r="M62" s="44">
        <v>1</v>
      </c>
      <c r="N62" s="44">
        <v>1</v>
      </c>
      <c r="O62" s="44"/>
      <c r="P62" s="44"/>
      <c r="Q62" s="59"/>
      <c r="R62" s="59" t="s">
        <v>493</v>
      </c>
      <c r="S62" s="44" t="str">
        <f t="shared" si="4"/>
        <v>อาคาร 2 ชั้น 3 - 06</v>
      </c>
    </row>
    <row r="63" spans="1:19">
      <c r="A63" s="55">
        <v>56</v>
      </c>
      <c r="B63" s="56" t="s">
        <v>494</v>
      </c>
      <c r="C63" s="56" t="s">
        <v>44</v>
      </c>
      <c r="D63" s="57"/>
      <c r="E63" s="57"/>
      <c r="F63" s="1403"/>
      <c r="G63" s="58">
        <f t="shared" si="2"/>
        <v>7</v>
      </c>
      <c r="H63" s="44">
        <v>1</v>
      </c>
      <c r="I63" s="44">
        <v>1</v>
      </c>
      <c r="J63" s="44">
        <v>1</v>
      </c>
      <c r="K63" s="44">
        <v>1</v>
      </c>
      <c r="L63" s="44">
        <v>1</v>
      </c>
      <c r="M63" s="44">
        <v>1</v>
      </c>
      <c r="N63" s="44">
        <v>1</v>
      </c>
      <c r="O63" s="44"/>
      <c r="P63" s="44"/>
      <c r="Q63" s="59"/>
      <c r="R63" s="1409" t="s">
        <v>495</v>
      </c>
      <c r="S63" s="44" t="str">
        <f t="shared" si="4"/>
        <v xml:space="preserve">อาคาร 2  - </v>
      </c>
    </row>
    <row r="64" spans="1:19">
      <c r="A64" s="55">
        <v>57</v>
      </c>
      <c r="B64" s="56" t="s">
        <v>494</v>
      </c>
      <c r="C64" s="56" t="s">
        <v>44</v>
      </c>
      <c r="D64" s="57"/>
      <c r="E64" s="57"/>
      <c r="F64" s="1403"/>
      <c r="G64" s="58">
        <f t="shared" si="2"/>
        <v>7</v>
      </c>
      <c r="H64" s="44">
        <v>1</v>
      </c>
      <c r="I64" s="44">
        <v>1</v>
      </c>
      <c r="J64" s="44">
        <v>1</v>
      </c>
      <c r="K64" s="44">
        <v>1</v>
      </c>
      <c r="L64" s="44">
        <v>1</v>
      </c>
      <c r="M64" s="44">
        <v>1</v>
      </c>
      <c r="N64" s="44">
        <v>1</v>
      </c>
      <c r="O64" s="44"/>
      <c r="P64" s="44"/>
      <c r="Q64" s="59"/>
      <c r="R64" s="1409"/>
      <c r="S64" s="44" t="str">
        <f t="shared" si="4"/>
        <v xml:space="preserve">อาคาร 2  - </v>
      </c>
    </row>
    <row r="65" spans="1:19">
      <c r="A65" s="55">
        <v>58</v>
      </c>
      <c r="B65" s="56" t="s">
        <v>494</v>
      </c>
      <c r="C65" s="56" t="s">
        <v>44</v>
      </c>
      <c r="D65" s="57"/>
      <c r="E65" s="57"/>
      <c r="F65" s="1403"/>
      <c r="G65" s="58">
        <f t="shared" si="2"/>
        <v>7</v>
      </c>
      <c r="H65" s="44">
        <v>1</v>
      </c>
      <c r="I65" s="44">
        <v>1</v>
      </c>
      <c r="J65" s="44">
        <v>1</v>
      </c>
      <c r="K65" s="44">
        <v>1</v>
      </c>
      <c r="L65" s="44">
        <v>1</v>
      </c>
      <c r="M65" s="44">
        <v>1</v>
      </c>
      <c r="N65" s="44">
        <v>1</v>
      </c>
      <c r="O65" s="44"/>
      <c r="P65" s="44"/>
      <c r="Q65" s="59"/>
      <c r="R65" s="1409"/>
      <c r="S65" s="44" t="str">
        <f t="shared" si="4"/>
        <v xml:space="preserve">อาคาร 2  - </v>
      </c>
    </row>
    <row r="66" spans="1:19">
      <c r="A66" s="55">
        <v>59</v>
      </c>
      <c r="B66" s="56" t="s">
        <v>494</v>
      </c>
      <c r="C66" s="56" t="s">
        <v>44</v>
      </c>
      <c r="D66" s="57"/>
      <c r="E66" s="57"/>
      <c r="F66" s="1403"/>
      <c r="G66" s="58">
        <f t="shared" si="2"/>
        <v>7</v>
      </c>
      <c r="H66" s="44">
        <v>1</v>
      </c>
      <c r="I66" s="44">
        <v>1</v>
      </c>
      <c r="J66" s="44">
        <v>1</v>
      </c>
      <c r="K66" s="44">
        <v>1</v>
      </c>
      <c r="L66" s="44">
        <v>1</v>
      </c>
      <c r="M66" s="44">
        <v>1</v>
      </c>
      <c r="N66" s="44">
        <v>1</v>
      </c>
      <c r="O66" s="44"/>
      <c r="P66" s="44"/>
      <c r="Q66" s="59"/>
      <c r="R66" s="1409"/>
      <c r="S66" s="44" t="str">
        <f t="shared" si="4"/>
        <v xml:space="preserve">อาคาร 2  - </v>
      </c>
    </row>
    <row r="67" spans="1:19">
      <c r="A67" s="55">
        <v>60</v>
      </c>
      <c r="B67" s="56" t="s">
        <v>494</v>
      </c>
      <c r="C67" s="56" t="s">
        <v>44</v>
      </c>
      <c r="D67" s="57"/>
      <c r="E67" s="57"/>
      <c r="F67" s="1403"/>
      <c r="G67" s="58">
        <f t="shared" si="2"/>
        <v>7</v>
      </c>
      <c r="H67" s="44">
        <v>1</v>
      </c>
      <c r="I67" s="44">
        <v>1</v>
      </c>
      <c r="J67" s="44">
        <v>1</v>
      </c>
      <c r="K67" s="44">
        <v>1</v>
      </c>
      <c r="L67" s="44">
        <v>1</v>
      </c>
      <c r="M67" s="44">
        <v>1</v>
      </c>
      <c r="N67" s="44">
        <v>1</v>
      </c>
      <c r="O67" s="44"/>
      <c r="P67" s="44"/>
      <c r="Q67" s="59"/>
      <c r="R67" s="1409"/>
      <c r="S67" s="44" t="str">
        <f t="shared" si="4"/>
        <v xml:space="preserve">อาคาร 2  - </v>
      </c>
    </row>
    <row r="68" spans="1:19">
      <c r="A68" s="55">
        <v>61</v>
      </c>
      <c r="B68" s="56" t="s">
        <v>494</v>
      </c>
      <c r="C68" s="56" t="s">
        <v>44</v>
      </c>
      <c r="D68" s="57"/>
      <c r="E68" s="57"/>
      <c r="F68" s="1403"/>
      <c r="G68" s="58">
        <f t="shared" si="2"/>
        <v>7</v>
      </c>
      <c r="H68" s="44">
        <v>1</v>
      </c>
      <c r="I68" s="44">
        <v>1</v>
      </c>
      <c r="J68" s="44">
        <v>1</v>
      </c>
      <c r="K68" s="44">
        <v>1</v>
      </c>
      <c r="L68" s="44">
        <v>1</v>
      </c>
      <c r="M68" s="44">
        <v>1</v>
      </c>
      <c r="N68" s="44">
        <v>1</v>
      </c>
      <c r="O68" s="44"/>
      <c r="P68" s="44"/>
      <c r="Q68" s="59"/>
      <c r="R68" s="1409"/>
      <c r="S68" s="44" t="str">
        <f t="shared" si="4"/>
        <v xml:space="preserve">อาคาร 2  - </v>
      </c>
    </row>
    <row r="69" spans="1:19">
      <c r="A69" s="55">
        <v>62</v>
      </c>
      <c r="B69" s="56" t="s">
        <v>494</v>
      </c>
      <c r="C69" s="56" t="s">
        <v>44</v>
      </c>
      <c r="D69" s="57"/>
      <c r="E69" s="57"/>
      <c r="F69" s="1403"/>
      <c r="G69" s="58">
        <f t="shared" si="2"/>
        <v>7</v>
      </c>
      <c r="H69" s="44">
        <v>1</v>
      </c>
      <c r="I69" s="44">
        <v>1</v>
      </c>
      <c r="J69" s="44">
        <v>1</v>
      </c>
      <c r="K69" s="44">
        <v>1</v>
      </c>
      <c r="L69" s="44">
        <v>1</v>
      </c>
      <c r="M69" s="44">
        <v>1</v>
      </c>
      <c r="N69" s="44">
        <v>1</v>
      </c>
      <c r="O69" s="44"/>
      <c r="P69" s="44"/>
      <c r="Q69" s="59"/>
      <c r="R69" s="1409"/>
      <c r="S69" s="44" t="str">
        <f t="shared" si="4"/>
        <v xml:space="preserve">อาคาร 2  - </v>
      </c>
    </row>
    <row r="70" spans="1:19">
      <c r="A70" s="55">
        <v>63</v>
      </c>
      <c r="B70" s="56" t="s">
        <v>494</v>
      </c>
      <c r="C70" s="56" t="s">
        <v>44</v>
      </c>
      <c r="D70" s="57"/>
      <c r="E70" s="57"/>
      <c r="F70" s="1403"/>
      <c r="G70" s="58">
        <f t="shared" si="2"/>
        <v>7</v>
      </c>
      <c r="H70" s="44">
        <v>1</v>
      </c>
      <c r="I70" s="44">
        <v>1</v>
      </c>
      <c r="J70" s="44">
        <v>1</v>
      </c>
      <c r="K70" s="44">
        <v>1</v>
      </c>
      <c r="L70" s="44">
        <v>1</v>
      </c>
      <c r="M70" s="44">
        <v>1</v>
      </c>
      <c r="N70" s="44">
        <v>1</v>
      </c>
      <c r="O70" s="44"/>
      <c r="P70" s="44"/>
      <c r="Q70" s="59"/>
      <c r="R70" s="1409"/>
      <c r="S70" s="44" t="str">
        <f t="shared" si="4"/>
        <v xml:space="preserve">อาคาร 2  - </v>
      </c>
    </row>
    <row r="71" spans="1:19">
      <c r="A71" s="55">
        <v>64</v>
      </c>
      <c r="B71" s="56" t="s">
        <v>494</v>
      </c>
      <c r="C71" s="56" t="s">
        <v>44</v>
      </c>
      <c r="D71" s="57"/>
      <c r="E71" s="57"/>
      <c r="F71" s="1403"/>
      <c r="G71" s="58">
        <f t="shared" si="2"/>
        <v>7</v>
      </c>
      <c r="H71" s="44">
        <v>1</v>
      </c>
      <c r="I71" s="44">
        <v>1</v>
      </c>
      <c r="J71" s="44">
        <v>1</v>
      </c>
      <c r="K71" s="44">
        <v>1</v>
      </c>
      <c r="L71" s="44">
        <v>1</v>
      </c>
      <c r="M71" s="44">
        <v>1</v>
      </c>
      <c r="N71" s="44">
        <v>1</v>
      </c>
      <c r="O71" s="44"/>
      <c r="P71" s="44"/>
      <c r="Q71" s="59"/>
      <c r="R71" s="1409"/>
      <c r="S71" s="44" t="str">
        <f t="shared" si="4"/>
        <v xml:space="preserve">อาคาร 2  - </v>
      </c>
    </row>
    <row r="72" spans="1:19">
      <c r="A72" s="48">
        <v>66</v>
      </c>
      <c r="B72" s="49" t="s">
        <v>494</v>
      </c>
      <c r="C72" s="49" t="s">
        <v>44</v>
      </c>
      <c r="D72" s="50"/>
      <c r="E72" s="50"/>
      <c r="F72" s="1404"/>
      <c r="G72" s="52">
        <f t="shared" ref="G72:G102" si="5">COUNT(H72:P72)</f>
        <v>7</v>
      </c>
      <c r="H72" s="53">
        <v>1</v>
      </c>
      <c r="I72" s="53">
        <v>1</v>
      </c>
      <c r="J72" s="53">
        <v>1</v>
      </c>
      <c r="K72" s="53">
        <v>1</v>
      </c>
      <c r="L72" s="53">
        <v>1</v>
      </c>
      <c r="M72" s="53">
        <v>1</v>
      </c>
      <c r="N72" s="53">
        <v>1</v>
      </c>
      <c r="O72" s="53"/>
      <c r="P72" s="53"/>
      <c r="Q72" s="54"/>
      <c r="R72" s="1410"/>
      <c r="S72" s="44" t="str">
        <f t="shared" si="4"/>
        <v xml:space="preserve">อาคาร 2  - </v>
      </c>
    </row>
    <row r="73" spans="1:19">
      <c r="A73" s="55">
        <v>67</v>
      </c>
      <c r="B73" s="56" t="s">
        <v>496</v>
      </c>
      <c r="C73" s="56" t="s">
        <v>407</v>
      </c>
      <c r="D73" s="57" t="s">
        <v>379</v>
      </c>
      <c r="E73" s="57" t="s">
        <v>414</v>
      </c>
      <c r="F73" s="1403">
        <v>2</v>
      </c>
      <c r="G73" s="58">
        <f>COUNT(H73:P73)</f>
        <v>4</v>
      </c>
      <c r="H73" s="44"/>
      <c r="I73" s="44"/>
      <c r="J73" s="44"/>
      <c r="K73" s="44">
        <v>1</v>
      </c>
      <c r="L73" s="44">
        <v>1</v>
      </c>
      <c r="M73" s="44">
        <v>1</v>
      </c>
      <c r="N73" s="44">
        <v>1</v>
      </c>
      <c r="O73" s="44"/>
      <c r="P73" s="44"/>
      <c r="Q73" s="59"/>
      <c r="R73" s="59"/>
      <c r="S73" s="44"/>
    </row>
    <row r="74" spans="1:19">
      <c r="A74" s="48">
        <v>68</v>
      </c>
      <c r="B74" s="49" t="s">
        <v>497</v>
      </c>
      <c r="C74" s="49" t="s">
        <v>407</v>
      </c>
      <c r="D74" s="50" t="s">
        <v>379</v>
      </c>
      <c r="E74" s="50" t="s">
        <v>414</v>
      </c>
      <c r="F74" s="1404"/>
      <c r="G74" s="52">
        <f>COUNT(H74:P74)</f>
        <v>4</v>
      </c>
      <c r="H74" s="53"/>
      <c r="I74" s="53"/>
      <c r="J74" s="53"/>
      <c r="K74" s="53">
        <v>1</v>
      </c>
      <c r="L74" s="53">
        <v>1</v>
      </c>
      <c r="M74" s="53">
        <v>1</v>
      </c>
      <c r="N74" s="53">
        <v>1</v>
      </c>
      <c r="O74" s="53"/>
      <c r="P74" s="53"/>
      <c r="Q74" s="54"/>
      <c r="R74" s="54"/>
      <c r="S74" s="44"/>
    </row>
    <row r="75" spans="1:19">
      <c r="A75" s="48">
        <v>69</v>
      </c>
      <c r="B75" s="49" t="s">
        <v>498</v>
      </c>
      <c r="C75" s="49" t="s">
        <v>407</v>
      </c>
      <c r="D75" s="50" t="s">
        <v>379</v>
      </c>
      <c r="E75" s="50" t="s">
        <v>420</v>
      </c>
      <c r="F75" s="51">
        <v>1</v>
      </c>
      <c r="G75" s="52">
        <f>COUNT(H75:P75)</f>
        <v>4</v>
      </c>
      <c r="H75" s="53"/>
      <c r="I75" s="53"/>
      <c r="J75" s="53"/>
      <c r="K75" s="53">
        <v>1</v>
      </c>
      <c r="L75" s="53">
        <v>1</v>
      </c>
      <c r="M75" s="53">
        <v>1</v>
      </c>
      <c r="N75" s="53">
        <v>1</v>
      </c>
      <c r="O75" s="53"/>
      <c r="P75" s="53"/>
      <c r="Q75" s="54"/>
      <c r="R75" s="54"/>
      <c r="S75" s="44" t="str">
        <f t="shared" ref="S75:S102" si="6">C75&amp;" "&amp;D75&amp;" - "&amp;E75</f>
        <v>อาคาร 1 VIP ชั้น 1 - 05</v>
      </c>
    </row>
    <row r="76" spans="1:19">
      <c r="A76" s="48">
        <v>70</v>
      </c>
      <c r="B76" s="49" t="s">
        <v>499</v>
      </c>
      <c r="C76" s="49" t="s">
        <v>407</v>
      </c>
      <c r="D76" s="73" t="s">
        <v>397</v>
      </c>
      <c r="E76" s="73" t="s">
        <v>410</v>
      </c>
      <c r="F76" s="60">
        <v>1</v>
      </c>
      <c r="G76" s="52">
        <f t="shared" ref="G76" si="7">COUNT(H76:P76)</f>
        <v>4</v>
      </c>
      <c r="H76" s="53"/>
      <c r="I76" s="53"/>
      <c r="J76" s="53"/>
      <c r="K76" s="53">
        <v>1</v>
      </c>
      <c r="L76" s="53">
        <v>1</v>
      </c>
      <c r="M76" s="53">
        <v>1</v>
      </c>
      <c r="N76" s="53">
        <v>1</v>
      </c>
      <c r="O76" s="53"/>
      <c r="P76" s="53"/>
      <c r="Q76" s="54"/>
      <c r="R76" s="54"/>
      <c r="S76" s="44" t="str">
        <f t="shared" ref="S76" si="8">C76&amp;" "&amp;D76&amp;" - "&amp;E76</f>
        <v>อาคาร 1 VIP ชั้น 3 - 03</v>
      </c>
    </row>
    <row r="77" spans="1:19">
      <c r="A77" s="48">
        <v>71</v>
      </c>
      <c r="B77" s="49" t="s">
        <v>499</v>
      </c>
      <c r="C77" s="49" t="s">
        <v>407</v>
      </c>
      <c r="D77" s="73" t="s">
        <v>397</v>
      </c>
      <c r="E77" s="73" t="s">
        <v>410</v>
      </c>
      <c r="F77" s="51">
        <v>1</v>
      </c>
      <c r="G77" s="52">
        <f t="shared" si="5"/>
        <v>4</v>
      </c>
      <c r="H77" s="53"/>
      <c r="I77" s="53"/>
      <c r="J77" s="53"/>
      <c r="K77" s="53">
        <v>1</v>
      </c>
      <c r="L77" s="53">
        <v>1</v>
      </c>
      <c r="M77" s="53">
        <v>1</v>
      </c>
      <c r="N77" s="53">
        <v>1</v>
      </c>
      <c r="O77" s="53"/>
      <c r="P77" s="53"/>
      <c r="Q77" s="54"/>
      <c r="R77" s="54"/>
      <c r="S77" s="44" t="str">
        <f t="shared" si="6"/>
        <v>อาคาร 1 VIP ชั้น 3 - 03</v>
      </c>
    </row>
    <row r="78" spans="1:19">
      <c r="A78" s="48">
        <v>72</v>
      </c>
      <c r="B78" s="49" t="s">
        <v>499</v>
      </c>
      <c r="C78" s="49" t="s">
        <v>407</v>
      </c>
      <c r="D78" s="73" t="s">
        <v>397</v>
      </c>
      <c r="E78" s="73" t="s">
        <v>410</v>
      </c>
      <c r="F78" s="51">
        <v>1</v>
      </c>
      <c r="G78" s="52">
        <f t="shared" si="5"/>
        <v>4</v>
      </c>
      <c r="H78" s="53"/>
      <c r="I78" s="53"/>
      <c r="J78" s="53"/>
      <c r="K78" s="53">
        <v>1</v>
      </c>
      <c r="L78" s="53">
        <v>1</v>
      </c>
      <c r="M78" s="53">
        <v>1</v>
      </c>
      <c r="N78" s="53">
        <v>1</v>
      </c>
      <c r="O78" s="53"/>
      <c r="P78" s="53"/>
      <c r="Q78" s="54"/>
      <c r="R78" s="54"/>
      <c r="S78" s="44" t="str">
        <f t="shared" si="6"/>
        <v>อาคาร 1 VIP ชั้น 3 - 03</v>
      </c>
    </row>
    <row r="79" spans="1:19">
      <c r="A79" s="537">
        <v>73</v>
      </c>
      <c r="B79" s="538" t="s">
        <v>500</v>
      </c>
      <c r="C79" s="538" t="s">
        <v>370</v>
      </c>
      <c r="D79" s="539" t="s">
        <v>809</v>
      </c>
      <c r="E79" s="540">
        <v>304</v>
      </c>
      <c r="F79" s="1411">
        <v>15</v>
      </c>
      <c r="G79" s="541">
        <f t="shared" si="5"/>
        <v>4</v>
      </c>
      <c r="H79" s="68"/>
      <c r="I79" s="68"/>
      <c r="J79" s="68"/>
      <c r="K79" s="68">
        <v>1</v>
      </c>
      <c r="L79" s="68">
        <v>1</v>
      </c>
      <c r="M79" s="68">
        <v>1</v>
      </c>
      <c r="N79" s="68">
        <v>1</v>
      </c>
      <c r="O79" s="68"/>
      <c r="P79" s="68"/>
      <c r="Q79" s="542"/>
      <c r="R79" s="542"/>
      <c r="S79" s="44" t="str">
        <f t="shared" si="6"/>
        <v>ต้นน้ำ ตึก 3 ชั้น - 304</v>
      </c>
    </row>
    <row r="80" spans="1:19">
      <c r="A80" s="55">
        <v>74</v>
      </c>
      <c r="B80" s="56" t="s">
        <v>500</v>
      </c>
      <c r="C80" s="56" t="s">
        <v>370</v>
      </c>
      <c r="D80" s="72" t="s">
        <v>809</v>
      </c>
      <c r="E80" s="74">
        <v>304</v>
      </c>
      <c r="F80" s="1403"/>
      <c r="G80" s="58">
        <f t="shared" si="5"/>
        <v>4</v>
      </c>
      <c r="H80" s="44"/>
      <c r="I80" s="44"/>
      <c r="J80" s="44"/>
      <c r="K80" s="44">
        <v>1</v>
      </c>
      <c r="L80" s="44">
        <v>1</v>
      </c>
      <c r="M80" s="44">
        <v>1</v>
      </c>
      <c r="N80" s="44">
        <v>1</v>
      </c>
      <c r="O80" s="44"/>
      <c r="P80" s="44"/>
      <c r="Q80" s="59"/>
      <c r="R80" s="59"/>
      <c r="S80" s="44" t="str">
        <f t="shared" si="6"/>
        <v>ต้นน้ำ ตึก 3 ชั้น - 304</v>
      </c>
    </row>
    <row r="81" spans="1:19">
      <c r="A81" s="55">
        <v>75</v>
      </c>
      <c r="B81" s="56" t="s">
        <v>500</v>
      </c>
      <c r="C81" s="56" t="s">
        <v>370</v>
      </c>
      <c r="D81" s="72" t="s">
        <v>809</v>
      </c>
      <c r="E81" s="74">
        <v>333</v>
      </c>
      <c r="F81" s="1403"/>
      <c r="G81" s="58">
        <f t="shared" si="5"/>
        <v>4</v>
      </c>
      <c r="H81" s="44"/>
      <c r="I81" s="44"/>
      <c r="J81" s="44"/>
      <c r="K81" s="44">
        <v>1</v>
      </c>
      <c r="L81" s="44">
        <v>1</v>
      </c>
      <c r="M81" s="44">
        <v>1</v>
      </c>
      <c r="N81" s="44">
        <v>1</v>
      </c>
      <c r="O81" s="44"/>
      <c r="P81" s="44"/>
      <c r="Q81" s="59"/>
      <c r="R81" s="59"/>
      <c r="S81" s="44" t="str">
        <f t="shared" si="6"/>
        <v>ต้นน้ำ ตึก 3 ชั้น - 333</v>
      </c>
    </row>
    <row r="82" spans="1:19">
      <c r="A82" s="55">
        <v>76</v>
      </c>
      <c r="B82" s="56" t="s">
        <v>500</v>
      </c>
      <c r="C82" s="56" t="s">
        <v>370</v>
      </c>
      <c r="D82" s="72" t="s">
        <v>809</v>
      </c>
      <c r="E82" s="74">
        <v>333</v>
      </c>
      <c r="F82" s="1403"/>
      <c r="G82" s="58">
        <f t="shared" si="5"/>
        <v>4</v>
      </c>
      <c r="H82" s="44"/>
      <c r="I82" s="44"/>
      <c r="J82" s="44"/>
      <c r="K82" s="44">
        <v>1</v>
      </c>
      <c r="L82" s="44">
        <v>1</v>
      </c>
      <c r="M82" s="44">
        <v>1</v>
      </c>
      <c r="N82" s="44">
        <v>1</v>
      </c>
      <c r="O82" s="44"/>
      <c r="P82" s="44"/>
      <c r="Q82" s="59"/>
      <c r="R82" s="59"/>
      <c r="S82" s="44" t="str">
        <f t="shared" si="6"/>
        <v>ต้นน้ำ ตึก 3 ชั้น - 333</v>
      </c>
    </row>
    <row r="83" spans="1:19">
      <c r="A83" s="55">
        <v>77</v>
      </c>
      <c r="B83" s="56" t="s">
        <v>500</v>
      </c>
      <c r="C83" s="56" t="s">
        <v>370</v>
      </c>
      <c r="D83" s="72" t="s">
        <v>809</v>
      </c>
      <c r="E83" s="74">
        <v>334</v>
      </c>
      <c r="F83" s="1403"/>
      <c r="G83" s="58">
        <f t="shared" si="5"/>
        <v>4</v>
      </c>
      <c r="H83" s="44"/>
      <c r="I83" s="44"/>
      <c r="J83" s="44"/>
      <c r="K83" s="44">
        <v>1</v>
      </c>
      <c r="L83" s="44">
        <v>1</v>
      </c>
      <c r="M83" s="44">
        <v>1</v>
      </c>
      <c r="N83" s="44">
        <v>1</v>
      </c>
      <c r="O83" s="44"/>
      <c r="P83" s="44"/>
      <c r="Q83" s="59"/>
      <c r="R83" s="59"/>
      <c r="S83" s="44" t="str">
        <f t="shared" si="6"/>
        <v>ต้นน้ำ ตึก 3 ชั้น - 334</v>
      </c>
    </row>
    <row r="84" spans="1:19">
      <c r="A84" s="48">
        <v>78</v>
      </c>
      <c r="B84" s="49" t="s">
        <v>500</v>
      </c>
      <c r="C84" s="49" t="s">
        <v>370</v>
      </c>
      <c r="D84" s="73" t="s">
        <v>809</v>
      </c>
      <c r="E84" s="75">
        <v>334</v>
      </c>
      <c r="F84" s="1404"/>
      <c r="G84" s="52">
        <f t="shared" si="5"/>
        <v>4</v>
      </c>
      <c r="H84" s="53"/>
      <c r="I84" s="53"/>
      <c r="J84" s="53"/>
      <c r="K84" s="53">
        <v>1</v>
      </c>
      <c r="L84" s="53">
        <v>1</v>
      </c>
      <c r="M84" s="53">
        <v>1</v>
      </c>
      <c r="N84" s="53">
        <v>1</v>
      </c>
      <c r="O84" s="53"/>
      <c r="P84" s="53"/>
      <c r="Q84" s="54"/>
      <c r="R84" s="54"/>
      <c r="S84" s="44" t="str">
        <f t="shared" si="6"/>
        <v>ต้นน้ำ ตึก 3 ชั้น - 334</v>
      </c>
    </row>
    <row r="85" spans="1:19">
      <c r="A85" s="55">
        <v>88</v>
      </c>
      <c r="B85" s="56" t="s">
        <v>501</v>
      </c>
      <c r="C85" s="56" t="s">
        <v>370</v>
      </c>
      <c r="D85" s="57" t="s">
        <v>808</v>
      </c>
      <c r="E85" s="74">
        <v>206</v>
      </c>
      <c r="F85" s="1403">
        <v>4</v>
      </c>
      <c r="G85" s="58">
        <f t="shared" si="5"/>
        <v>4</v>
      </c>
      <c r="H85" s="44"/>
      <c r="I85" s="44"/>
      <c r="J85" s="44"/>
      <c r="K85" s="44">
        <v>1</v>
      </c>
      <c r="L85" s="44">
        <v>1</v>
      </c>
      <c r="M85" s="44">
        <v>1</v>
      </c>
      <c r="N85" s="44">
        <v>1</v>
      </c>
      <c r="O85" s="44"/>
      <c r="P85" s="44"/>
      <c r="Q85" s="59"/>
      <c r="R85" s="59"/>
      <c r="S85" s="44" t="str">
        <f t="shared" si="6"/>
        <v>ต้นน้ำ ตึก 2 ชั้น - 206</v>
      </c>
    </row>
    <row r="86" spans="1:19">
      <c r="A86" s="55">
        <v>89</v>
      </c>
      <c r="B86" s="56" t="s">
        <v>501</v>
      </c>
      <c r="C86" s="56" t="s">
        <v>370</v>
      </c>
      <c r="D86" s="57" t="s">
        <v>808</v>
      </c>
      <c r="E86" s="74">
        <v>207</v>
      </c>
      <c r="F86" s="1403"/>
      <c r="G86" s="58">
        <f t="shared" si="5"/>
        <v>4</v>
      </c>
      <c r="H86" s="44"/>
      <c r="I86" s="44"/>
      <c r="J86" s="44"/>
      <c r="K86" s="44">
        <v>1</v>
      </c>
      <c r="L86" s="44">
        <v>1</v>
      </c>
      <c r="M86" s="44">
        <v>1</v>
      </c>
      <c r="N86" s="44">
        <v>1</v>
      </c>
      <c r="O86" s="44"/>
      <c r="P86" s="44"/>
      <c r="Q86" s="59"/>
      <c r="R86" s="59"/>
      <c r="S86" s="44" t="str">
        <f t="shared" si="6"/>
        <v>ต้นน้ำ ตึก 2 ชั้น - 207</v>
      </c>
    </row>
    <row r="87" spans="1:19">
      <c r="A87" s="55">
        <v>90</v>
      </c>
      <c r="B87" s="56" t="s">
        <v>501</v>
      </c>
      <c r="C87" s="56" t="s">
        <v>370</v>
      </c>
      <c r="D87" s="57" t="s">
        <v>808</v>
      </c>
      <c r="E87" s="74">
        <v>208</v>
      </c>
      <c r="F87" s="1403"/>
      <c r="G87" s="58">
        <f t="shared" si="5"/>
        <v>4</v>
      </c>
      <c r="H87" s="44"/>
      <c r="I87" s="44"/>
      <c r="J87" s="44"/>
      <c r="K87" s="44">
        <v>1</v>
      </c>
      <c r="L87" s="44">
        <v>1</v>
      </c>
      <c r="M87" s="44">
        <v>1</v>
      </c>
      <c r="N87" s="44">
        <v>1</v>
      </c>
      <c r="O87" s="44"/>
      <c r="P87" s="44"/>
      <c r="Q87" s="59"/>
      <c r="R87" s="59"/>
      <c r="S87" s="44" t="str">
        <f t="shared" si="6"/>
        <v>ต้นน้ำ ตึก 2 ชั้น - 208</v>
      </c>
    </row>
    <row r="88" spans="1:19">
      <c r="A88" s="48">
        <v>91</v>
      </c>
      <c r="B88" s="49" t="s">
        <v>501</v>
      </c>
      <c r="C88" s="49" t="s">
        <v>370</v>
      </c>
      <c r="D88" s="50" t="s">
        <v>808</v>
      </c>
      <c r="E88" s="75">
        <v>210</v>
      </c>
      <c r="F88" s="1404"/>
      <c r="G88" s="52">
        <f t="shared" si="5"/>
        <v>4</v>
      </c>
      <c r="H88" s="53"/>
      <c r="I88" s="53"/>
      <c r="J88" s="53"/>
      <c r="K88" s="53">
        <v>1</v>
      </c>
      <c r="L88" s="53">
        <v>1</v>
      </c>
      <c r="M88" s="53">
        <v>1</v>
      </c>
      <c r="N88" s="53">
        <v>1</v>
      </c>
      <c r="O88" s="53"/>
      <c r="P88" s="53"/>
      <c r="Q88" s="54"/>
      <c r="R88" s="54"/>
      <c r="S88" s="44" t="str">
        <f t="shared" si="6"/>
        <v>ต้นน้ำ ตึก 2 ชั้น - 210</v>
      </c>
    </row>
    <row r="89" spans="1:19">
      <c r="A89" s="48">
        <v>92</v>
      </c>
      <c r="B89" s="49" t="s">
        <v>502</v>
      </c>
      <c r="C89" s="49" t="s">
        <v>370</v>
      </c>
      <c r="D89" s="50" t="s">
        <v>809</v>
      </c>
      <c r="E89" s="75">
        <v>341</v>
      </c>
      <c r="F89" s="51">
        <v>1</v>
      </c>
      <c r="G89" s="52">
        <f t="shared" si="5"/>
        <v>4</v>
      </c>
      <c r="H89" s="53"/>
      <c r="I89" s="53"/>
      <c r="J89" s="53"/>
      <c r="K89" s="53">
        <v>1</v>
      </c>
      <c r="L89" s="53">
        <v>1</v>
      </c>
      <c r="M89" s="53">
        <v>1</v>
      </c>
      <c r="N89" s="53">
        <v>1</v>
      </c>
      <c r="O89" s="53"/>
      <c r="P89" s="53"/>
      <c r="Q89" s="54"/>
      <c r="R89" s="54"/>
      <c r="S89" s="44" t="str">
        <f t="shared" si="6"/>
        <v>ต้นน้ำ ตึก 3 ชั้น - 341</v>
      </c>
    </row>
    <row r="90" spans="1:19">
      <c r="A90" s="55">
        <v>93</v>
      </c>
      <c r="B90" s="56" t="s">
        <v>425</v>
      </c>
      <c r="C90" s="56" t="s">
        <v>370</v>
      </c>
      <c r="D90" s="57" t="s">
        <v>809</v>
      </c>
      <c r="E90" s="74">
        <v>319</v>
      </c>
      <c r="F90" s="1403">
        <v>8</v>
      </c>
      <c r="G90" s="58">
        <f t="shared" si="5"/>
        <v>4</v>
      </c>
      <c r="H90" s="44"/>
      <c r="I90" s="44"/>
      <c r="J90" s="44"/>
      <c r="K90" s="44">
        <v>1</v>
      </c>
      <c r="L90" s="44">
        <v>1</v>
      </c>
      <c r="M90" s="44">
        <v>1</v>
      </c>
      <c r="N90" s="44">
        <v>1</v>
      </c>
      <c r="O90" s="44"/>
      <c r="P90" s="44"/>
      <c r="Q90" s="59"/>
      <c r="R90" s="59"/>
      <c r="S90" s="44" t="str">
        <f t="shared" si="6"/>
        <v>ต้นน้ำ ตึก 3 ชั้น - 319</v>
      </c>
    </row>
    <row r="91" spans="1:19">
      <c r="A91" s="55">
        <v>94</v>
      </c>
      <c r="B91" s="56" t="s">
        <v>425</v>
      </c>
      <c r="C91" s="56" t="s">
        <v>370</v>
      </c>
      <c r="D91" s="57" t="s">
        <v>809</v>
      </c>
      <c r="E91" s="74">
        <v>319</v>
      </c>
      <c r="F91" s="1403"/>
      <c r="G91" s="58">
        <f t="shared" si="5"/>
        <v>4</v>
      </c>
      <c r="H91" s="44"/>
      <c r="I91" s="44"/>
      <c r="J91" s="44"/>
      <c r="K91" s="44">
        <v>1</v>
      </c>
      <c r="L91" s="44">
        <v>1</v>
      </c>
      <c r="M91" s="44">
        <v>1</v>
      </c>
      <c r="N91" s="44">
        <v>1</v>
      </c>
      <c r="O91" s="44"/>
      <c r="P91" s="44"/>
      <c r="Q91" s="59"/>
      <c r="R91" s="59"/>
      <c r="S91" s="44" t="str">
        <f t="shared" si="6"/>
        <v>ต้นน้ำ ตึก 3 ชั้น - 319</v>
      </c>
    </row>
    <row r="92" spans="1:19">
      <c r="A92" s="55">
        <v>95</v>
      </c>
      <c r="B92" s="56" t="s">
        <v>425</v>
      </c>
      <c r="C92" s="56" t="s">
        <v>370</v>
      </c>
      <c r="D92" s="57" t="s">
        <v>809</v>
      </c>
      <c r="E92" s="74">
        <v>320</v>
      </c>
      <c r="F92" s="1403"/>
      <c r="G92" s="58">
        <f t="shared" si="5"/>
        <v>4</v>
      </c>
      <c r="H92" s="44"/>
      <c r="I92" s="44"/>
      <c r="J92" s="44"/>
      <c r="K92" s="44">
        <v>1</v>
      </c>
      <c r="L92" s="44">
        <v>1</v>
      </c>
      <c r="M92" s="44">
        <v>1</v>
      </c>
      <c r="N92" s="44">
        <v>1</v>
      </c>
      <c r="O92" s="44"/>
      <c r="P92" s="44"/>
      <c r="Q92" s="59"/>
      <c r="R92" s="59"/>
      <c r="S92" s="44" t="str">
        <f t="shared" si="6"/>
        <v>ต้นน้ำ ตึก 3 ชั้น - 320</v>
      </c>
    </row>
    <row r="93" spans="1:19">
      <c r="A93" s="55">
        <v>96</v>
      </c>
      <c r="B93" s="56" t="s">
        <v>425</v>
      </c>
      <c r="C93" s="56" t="s">
        <v>370</v>
      </c>
      <c r="D93" s="57" t="s">
        <v>809</v>
      </c>
      <c r="E93" s="74">
        <v>320</v>
      </c>
      <c r="F93" s="1403"/>
      <c r="G93" s="58">
        <f t="shared" si="5"/>
        <v>4</v>
      </c>
      <c r="H93" s="44"/>
      <c r="I93" s="44"/>
      <c r="J93" s="44"/>
      <c r="K93" s="44">
        <v>1</v>
      </c>
      <c r="L93" s="44">
        <v>1</v>
      </c>
      <c r="M93" s="44">
        <v>1</v>
      </c>
      <c r="N93" s="44">
        <v>1</v>
      </c>
      <c r="O93" s="44"/>
      <c r="P93" s="44"/>
      <c r="Q93" s="59"/>
      <c r="R93" s="59"/>
      <c r="S93" s="44" t="str">
        <f t="shared" si="6"/>
        <v>ต้นน้ำ ตึก 3 ชั้น - 320</v>
      </c>
    </row>
    <row r="94" spans="1:19">
      <c r="A94" s="55">
        <v>97</v>
      </c>
      <c r="B94" s="56" t="s">
        <v>425</v>
      </c>
      <c r="C94" s="56" t="s">
        <v>370</v>
      </c>
      <c r="D94" s="57" t="s">
        <v>809</v>
      </c>
      <c r="E94" s="74">
        <v>321</v>
      </c>
      <c r="F94" s="1403"/>
      <c r="G94" s="58">
        <f t="shared" si="5"/>
        <v>4</v>
      </c>
      <c r="H94" s="44"/>
      <c r="I94" s="44"/>
      <c r="J94" s="44"/>
      <c r="K94" s="44">
        <v>1</v>
      </c>
      <c r="L94" s="44">
        <v>1</v>
      </c>
      <c r="M94" s="44">
        <v>1</v>
      </c>
      <c r="N94" s="44">
        <v>1</v>
      </c>
      <c r="O94" s="44"/>
      <c r="P94" s="44"/>
      <c r="Q94" s="59"/>
      <c r="R94" s="59"/>
      <c r="S94" s="44" t="str">
        <f t="shared" si="6"/>
        <v>ต้นน้ำ ตึก 3 ชั้น - 321</v>
      </c>
    </row>
    <row r="95" spans="1:19">
      <c r="A95" s="55">
        <v>98</v>
      </c>
      <c r="B95" s="56" t="s">
        <v>425</v>
      </c>
      <c r="C95" s="56" t="s">
        <v>370</v>
      </c>
      <c r="D95" s="57" t="s">
        <v>809</v>
      </c>
      <c r="E95" s="74">
        <v>321</v>
      </c>
      <c r="F95" s="1403"/>
      <c r="G95" s="58">
        <f t="shared" si="5"/>
        <v>4</v>
      </c>
      <c r="H95" s="44"/>
      <c r="I95" s="44"/>
      <c r="J95" s="44"/>
      <c r="K95" s="44">
        <v>1</v>
      </c>
      <c r="L95" s="44">
        <v>1</v>
      </c>
      <c r="M95" s="44">
        <v>1</v>
      </c>
      <c r="N95" s="44">
        <v>1</v>
      </c>
      <c r="O95" s="44"/>
      <c r="P95" s="44"/>
      <c r="Q95" s="59"/>
      <c r="R95" s="59"/>
      <c r="S95" s="44" t="str">
        <f t="shared" si="6"/>
        <v>ต้นน้ำ ตึก 3 ชั้น - 321</v>
      </c>
    </row>
    <row r="96" spans="1:19">
      <c r="A96" s="55">
        <v>99</v>
      </c>
      <c r="B96" s="56" t="s">
        <v>425</v>
      </c>
      <c r="C96" s="56" t="s">
        <v>370</v>
      </c>
      <c r="D96" s="57" t="s">
        <v>809</v>
      </c>
      <c r="E96" s="74">
        <v>322</v>
      </c>
      <c r="F96" s="1403"/>
      <c r="G96" s="58">
        <f t="shared" si="5"/>
        <v>4</v>
      </c>
      <c r="H96" s="44"/>
      <c r="I96" s="44"/>
      <c r="J96" s="44"/>
      <c r="K96" s="44">
        <v>1</v>
      </c>
      <c r="L96" s="44">
        <v>1</v>
      </c>
      <c r="M96" s="44">
        <v>1</v>
      </c>
      <c r="N96" s="44">
        <v>1</v>
      </c>
      <c r="O96" s="44"/>
      <c r="P96" s="44"/>
      <c r="Q96" s="59"/>
      <c r="R96" s="59"/>
      <c r="S96" s="44" t="str">
        <f t="shared" si="6"/>
        <v>ต้นน้ำ ตึก 3 ชั้น - 322</v>
      </c>
    </row>
    <row r="97" spans="1:19">
      <c r="A97" s="48">
        <v>100</v>
      </c>
      <c r="B97" s="49" t="s">
        <v>425</v>
      </c>
      <c r="C97" s="49" t="s">
        <v>370</v>
      </c>
      <c r="D97" s="50" t="s">
        <v>809</v>
      </c>
      <c r="E97" s="75">
        <v>322</v>
      </c>
      <c r="F97" s="1404"/>
      <c r="G97" s="52">
        <f t="shared" si="5"/>
        <v>4</v>
      </c>
      <c r="H97" s="53"/>
      <c r="I97" s="53"/>
      <c r="J97" s="53"/>
      <c r="K97" s="53">
        <v>1</v>
      </c>
      <c r="L97" s="53">
        <v>1</v>
      </c>
      <c r="M97" s="53">
        <v>1</v>
      </c>
      <c r="N97" s="53">
        <v>1</v>
      </c>
      <c r="O97" s="53"/>
      <c r="P97" s="53"/>
      <c r="Q97" s="54"/>
      <c r="R97" s="54"/>
      <c r="S97" s="44" t="str">
        <f t="shared" si="6"/>
        <v>ต้นน้ำ ตึก 3 ชั้น - 322</v>
      </c>
    </row>
    <row r="98" spans="1:19">
      <c r="A98" s="48">
        <v>101</v>
      </c>
      <c r="B98" s="49" t="s">
        <v>503</v>
      </c>
      <c r="C98" s="49" t="s">
        <v>370</v>
      </c>
      <c r="D98" s="50" t="s">
        <v>808</v>
      </c>
      <c r="E98" s="75">
        <v>209</v>
      </c>
      <c r="F98" s="51">
        <v>1</v>
      </c>
      <c r="G98" s="52">
        <f t="shared" si="5"/>
        <v>4</v>
      </c>
      <c r="H98" s="53"/>
      <c r="I98" s="53"/>
      <c r="J98" s="53"/>
      <c r="K98" s="53">
        <v>1</v>
      </c>
      <c r="L98" s="53">
        <v>1</v>
      </c>
      <c r="M98" s="53">
        <v>1</v>
      </c>
      <c r="N98" s="53">
        <v>1</v>
      </c>
      <c r="O98" s="53"/>
      <c r="P98" s="53"/>
      <c r="Q98" s="54"/>
      <c r="R98" s="54"/>
      <c r="S98" s="44" t="str">
        <f t="shared" si="6"/>
        <v>ต้นน้ำ ตึก 2 ชั้น - 209</v>
      </c>
    </row>
    <row r="99" spans="1:19">
      <c r="A99" s="48">
        <v>102</v>
      </c>
      <c r="B99" s="49" t="s">
        <v>504</v>
      </c>
      <c r="C99" s="49" t="s">
        <v>370</v>
      </c>
      <c r="D99" s="50" t="s">
        <v>808</v>
      </c>
      <c r="E99" s="75">
        <v>209</v>
      </c>
      <c r="F99" s="51">
        <v>1</v>
      </c>
      <c r="G99" s="52">
        <f t="shared" si="5"/>
        <v>4</v>
      </c>
      <c r="H99" s="53"/>
      <c r="I99" s="53"/>
      <c r="J99" s="53"/>
      <c r="K99" s="53">
        <v>1</v>
      </c>
      <c r="L99" s="53">
        <v>1</v>
      </c>
      <c r="M99" s="53">
        <v>1</v>
      </c>
      <c r="N99" s="53">
        <v>1</v>
      </c>
      <c r="O99" s="53"/>
      <c r="P99" s="53"/>
      <c r="Q99" s="54"/>
      <c r="R99" s="54"/>
      <c r="S99" s="44" t="str">
        <f t="shared" si="6"/>
        <v>ต้นน้ำ ตึก 2 ชั้น - 209</v>
      </c>
    </row>
    <row r="100" spans="1:19">
      <c r="A100" s="48">
        <v>103</v>
      </c>
      <c r="B100" s="49" t="s">
        <v>505</v>
      </c>
      <c r="C100" s="49" t="s">
        <v>50</v>
      </c>
      <c r="D100" s="50" t="s">
        <v>379</v>
      </c>
      <c r="E100" s="75" t="s">
        <v>539</v>
      </c>
      <c r="F100" s="51">
        <v>1</v>
      </c>
      <c r="G100" s="52">
        <f t="shared" si="5"/>
        <v>1</v>
      </c>
      <c r="H100" s="53"/>
      <c r="I100" s="53"/>
      <c r="J100" s="53"/>
      <c r="K100" s="53">
        <v>1</v>
      </c>
      <c r="L100" s="53"/>
      <c r="M100" s="53"/>
      <c r="N100" s="53"/>
      <c r="O100" s="53"/>
      <c r="P100" s="53"/>
      <c r="Q100" s="54"/>
      <c r="R100" s="54"/>
      <c r="S100" s="44" t="str">
        <f t="shared" si="6"/>
        <v>บ้านรับรอง ชั้น 1 - VIP 1</v>
      </c>
    </row>
    <row r="101" spans="1:19">
      <c r="A101" s="38">
        <v>104</v>
      </c>
      <c r="B101" s="39" t="s">
        <v>506</v>
      </c>
      <c r="C101" s="39" t="s">
        <v>50</v>
      </c>
      <c r="D101" s="40" t="s">
        <v>379</v>
      </c>
      <c r="E101" s="76" t="s">
        <v>542</v>
      </c>
      <c r="F101" s="41">
        <v>1</v>
      </c>
      <c r="G101" s="42">
        <f t="shared" si="5"/>
        <v>1</v>
      </c>
      <c r="H101" s="32"/>
      <c r="I101" s="32"/>
      <c r="J101" s="32"/>
      <c r="K101" s="32">
        <v>1</v>
      </c>
      <c r="L101" s="32"/>
      <c r="M101" s="32"/>
      <c r="N101" s="32"/>
      <c r="O101" s="32"/>
      <c r="P101" s="32"/>
      <c r="Q101" s="43"/>
      <c r="R101" s="43"/>
      <c r="S101" s="44" t="str">
        <f t="shared" si="6"/>
        <v>บ้านรับรอง ชั้น 1 - VIP 2</v>
      </c>
    </row>
    <row r="102" spans="1:19">
      <c r="A102" s="48">
        <v>105</v>
      </c>
      <c r="B102" s="49" t="s">
        <v>508</v>
      </c>
      <c r="C102" s="49" t="s">
        <v>50</v>
      </c>
      <c r="D102" s="50" t="s">
        <v>379</v>
      </c>
      <c r="E102" s="75" t="s">
        <v>507</v>
      </c>
      <c r="F102" s="51">
        <v>1</v>
      </c>
      <c r="G102" s="52">
        <f t="shared" si="5"/>
        <v>1</v>
      </c>
      <c r="H102" s="53"/>
      <c r="I102" s="53"/>
      <c r="J102" s="53"/>
      <c r="K102" s="53">
        <v>1</v>
      </c>
      <c r="L102" s="53"/>
      <c r="M102" s="53"/>
      <c r="N102" s="53"/>
      <c r="O102" s="53"/>
      <c r="P102" s="53"/>
      <c r="Q102" s="54"/>
      <c r="R102" s="54"/>
      <c r="S102" s="44" t="str">
        <f t="shared" si="6"/>
        <v>บ้านรับรอง ชั้น 1 - #5</v>
      </c>
    </row>
    <row r="103" spans="1:19">
      <c r="B103" s="33" t="s">
        <v>0</v>
      </c>
    </row>
    <row r="104" spans="1:19">
      <c r="B104" s="33" t="s">
        <v>810</v>
      </c>
      <c r="G104" s="64">
        <f>5+2+2+18+2</f>
        <v>29</v>
      </c>
    </row>
  </sheetData>
  <mergeCells count="25">
    <mergeCell ref="R63:R72"/>
    <mergeCell ref="F73:F74"/>
    <mergeCell ref="F79:F84"/>
    <mergeCell ref="F85:F88"/>
    <mergeCell ref="F29:F31"/>
    <mergeCell ref="F32:F33"/>
    <mergeCell ref="F90:F97"/>
    <mergeCell ref="D58:D61"/>
    <mergeCell ref="F62:F72"/>
    <mergeCell ref="D35:D56"/>
    <mergeCell ref="E35:E56"/>
    <mergeCell ref="F35:F56"/>
    <mergeCell ref="H2:P2"/>
    <mergeCell ref="AE3:AI3"/>
    <mergeCell ref="AI5:AI10"/>
    <mergeCell ref="F7:F8"/>
    <mergeCell ref="F9:F11"/>
    <mergeCell ref="AI11:AI20"/>
    <mergeCell ref="F12:F13"/>
    <mergeCell ref="F14:F15"/>
    <mergeCell ref="F16:F17"/>
    <mergeCell ref="F18:F22"/>
    <mergeCell ref="AI21:AI25"/>
    <mergeCell ref="F23:F28"/>
    <mergeCell ref="AI26:AI27"/>
  </mergeCells>
  <dataValidations count="3">
    <dataValidation type="list" allowBlank="1" showInputMessage="1" showErrorMessage="1" sqref="C4:C102">
      <formula1>$X$3:$X$20</formula1>
    </dataValidation>
    <dataValidation type="list" allowBlank="1" showInputMessage="1" showErrorMessage="1" sqref="E4:E35 E57:E78">
      <formula1>$V:$V</formula1>
    </dataValidation>
    <dataValidation type="list" allowBlank="1" showInputMessage="1" showErrorMessage="1" sqref="D4:D35 D57:D58 D62:D102">
      <formula1>$U:$U</formula1>
    </dataValidation>
  </dataValidations>
  <pageMargins left="0.25" right="0.25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O78"/>
  <sheetViews>
    <sheetView zoomScaleNormal="100" workbookViewId="0">
      <pane xSplit="1" ySplit="3" topLeftCell="B44" activePane="bottomRight" state="frozen"/>
      <selection pane="topRight" activeCell="B1" sqref="B1"/>
      <selection pane="bottomLeft" activeCell="A4" sqref="A4"/>
      <selection pane="bottomRight" activeCell="A53" sqref="A53:A64"/>
    </sheetView>
  </sheetViews>
  <sheetFormatPr defaultColWidth="25.5703125" defaultRowHeight="12.75"/>
  <cols>
    <col min="1" max="1" width="14.140625" style="901" bestFit="1" customWidth="1"/>
    <col min="2" max="2" width="21.42578125" style="901" bestFit="1" customWidth="1"/>
    <col min="3" max="3" width="31.42578125" style="901" bestFit="1" customWidth="1"/>
    <col min="4" max="4" width="22.28515625" style="901" bestFit="1" customWidth="1"/>
    <col min="5" max="5" width="26.42578125" style="901" bestFit="1" customWidth="1"/>
    <col min="6" max="6" width="28.28515625" style="901" bestFit="1" customWidth="1"/>
    <col min="7" max="7" width="36" style="901" bestFit="1" customWidth="1"/>
    <col min="8" max="8" width="22.28515625" style="901" bestFit="1" customWidth="1"/>
    <col min="9" max="9" width="28.28515625" style="901" bestFit="1" customWidth="1"/>
    <col min="10" max="10" width="35.85546875" style="901" bestFit="1" customWidth="1"/>
    <col min="11" max="11" width="22.28515625" style="901" bestFit="1" customWidth="1"/>
    <col min="12" max="12" width="26.42578125" style="901" bestFit="1" customWidth="1"/>
    <col min="13" max="14" width="35.85546875" style="901" bestFit="1" customWidth="1"/>
    <col min="15" max="16384" width="25.5703125" style="901"/>
  </cols>
  <sheetData>
    <row r="2" spans="1:15" s="890" customFormat="1">
      <c r="A2" s="1032" t="s">
        <v>279</v>
      </c>
      <c r="B2" s="1427" t="s">
        <v>1330</v>
      </c>
      <c r="C2" s="1428"/>
      <c r="D2" s="1428"/>
      <c r="E2" s="1429"/>
      <c r="F2" s="1417" t="s">
        <v>1331</v>
      </c>
      <c r="G2" s="1418"/>
      <c r="H2" s="1419"/>
      <c r="I2" s="1420" t="s">
        <v>1332</v>
      </c>
      <c r="J2" s="1420"/>
      <c r="K2" s="1420"/>
      <c r="L2" s="1421"/>
      <c r="M2" s="1412" t="s">
        <v>1478</v>
      </c>
      <c r="N2" s="1413"/>
    </row>
    <row r="3" spans="1:15" s="894" customFormat="1">
      <c r="A3" s="1033" t="s">
        <v>7</v>
      </c>
      <c r="B3" s="891" t="s">
        <v>142</v>
      </c>
      <c r="C3" s="1422" t="s">
        <v>138</v>
      </c>
      <c r="D3" s="1423"/>
      <c r="E3" s="893" t="s">
        <v>50</v>
      </c>
      <c r="F3" s="891" t="s">
        <v>142</v>
      </c>
      <c r="G3" s="1422" t="s">
        <v>138</v>
      </c>
      <c r="H3" s="1424"/>
      <c r="I3" s="892" t="s">
        <v>142</v>
      </c>
      <c r="J3" s="1425" t="s">
        <v>138</v>
      </c>
      <c r="K3" s="1426"/>
      <c r="L3" s="893" t="s">
        <v>50</v>
      </c>
      <c r="M3" s="1046" t="s">
        <v>138</v>
      </c>
      <c r="N3" s="893" t="s">
        <v>50</v>
      </c>
    </row>
    <row r="4" spans="1:15" s="894" customFormat="1">
      <c r="A4" s="1414">
        <v>241469</v>
      </c>
      <c r="B4" s="978"/>
      <c r="C4" s="963"/>
      <c r="D4" s="963"/>
      <c r="E4" s="964"/>
      <c r="F4" s="895" t="s">
        <v>1471</v>
      </c>
      <c r="G4" s="963"/>
      <c r="H4" s="964"/>
      <c r="I4" s="895" t="s">
        <v>1471</v>
      </c>
      <c r="J4" s="973"/>
      <c r="K4" s="963"/>
      <c r="L4" s="964"/>
      <c r="M4" s="978"/>
      <c r="N4" s="1034"/>
      <c r="O4" s="1031" t="s">
        <v>1509</v>
      </c>
    </row>
    <row r="5" spans="1:15">
      <c r="A5" s="1415"/>
      <c r="B5" s="979"/>
      <c r="C5" s="965"/>
      <c r="D5" s="965"/>
      <c r="E5" s="966"/>
      <c r="F5" s="896" t="s">
        <v>1334</v>
      </c>
      <c r="G5" s="965"/>
      <c r="H5" s="966"/>
      <c r="I5" s="896" t="s">
        <v>1356</v>
      </c>
      <c r="J5" s="974"/>
      <c r="K5" s="965"/>
      <c r="L5" s="966"/>
      <c r="M5" s="979"/>
      <c r="N5" s="1035"/>
      <c r="O5" s="900" t="s">
        <v>1510</v>
      </c>
    </row>
    <row r="6" spans="1:15">
      <c r="A6" s="1415"/>
      <c r="B6" s="979"/>
      <c r="C6" s="965"/>
      <c r="D6" s="965"/>
      <c r="E6" s="966"/>
      <c r="F6" s="896" t="s">
        <v>1337</v>
      </c>
      <c r="G6" s="965"/>
      <c r="H6" s="966"/>
      <c r="I6" s="896" t="s">
        <v>1358</v>
      </c>
      <c r="J6" s="974"/>
      <c r="K6" s="965"/>
      <c r="L6" s="966"/>
      <c r="M6" s="979"/>
      <c r="N6" s="1035"/>
      <c r="O6" s="900" t="s">
        <v>1511</v>
      </c>
    </row>
    <row r="7" spans="1:15">
      <c r="A7" s="1415"/>
      <c r="B7" s="979"/>
      <c r="C7" s="965"/>
      <c r="D7" s="965"/>
      <c r="E7" s="966"/>
      <c r="F7" s="896"/>
      <c r="G7" s="965"/>
      <c r="H7" s="966"/>
      <c r="I7" s="896" t="s">
        <v>1360</v>
      </c>
      <c r="J7" s="974"/>
      <c r="K7" s="965"/>
      <c r="L7" s="966"/>
      <c r="M7" s="979"/>
      <c r="N7" s="1035"/>
      <c r="O7" s="900" t="s">
        <v>1528</v>
      </c>
    </row>
    <row r="8" spans="1:15">
      <c r="A8" s="1415"/>
      <c r="B8" s="979"/>
      <c r="C8" s="965"/>
      <c r="D8" s="965"/>
      <c r="E8" s="966"/>
      <c r="F8" s="896"/>
      <c r="G8" s="965"/>
      <c r="H8" s="966"/>
      <c r="I8" s="896" t="s">
        <v>1474</v>
      </c>
      <c r="J8" s="974"/>
      <c r="K8" s="965"/>
      <c r="L8" s="966"/>
      <c r="M8" s="979"/>
      <c r="N8" s="1035"/>
      <c r="O8" s="900" t="s">
        <v>1524</v>
      </c>
    </row>
    <row r="9" spans="1:15">
      <c r="A9" s="1415"/>
      <c r="B9" s="979"/>
      <c r="C9" s="965"/>
      <c r="D9" s="965"/>
      <c r="E9" s="966"/>
      <c r="F9" s="903"/>
      <c r="G9" s="970"/>
      <c r="H9" s="966"/>
      <c r="I9" s="896" t="s">
        <v>1345</v>
      </c>
      <c r="J9" s="974"/>
      <c r="K9" s="965"/>
      <c r="L9" s="966"/>
      <c r="M9" s="979"/>
      <c r="N9" s="1035"/>
      <c r="O9" s="900" t="s">
        <v>1525</v>
      </c>
    </row>
    <row r="10" spans="1:15">
      <c r="A10" s="1415"/>
      <c r="B10" s="979"/>
      <c r="C10" s="965"/>
      <c r="D10" s="965"/>
      <c r="E10" s="966"/>
      <c r="F10" s="904"/>
      <c r="G10" s="971"/>
      <c r="H10" s="966"/>
      <c r="I10" s="903" t="s">
        <v>1473</v>
      </c>
      <c r="J10" s="974"/>
      <c r="K10" s="965"/>
      <c r="L10" s="966"/>
      <c r="M10" s="979"/>
      <c r="N10" s="1035"/>
      <c r="O10" s="900" t="s">
        <v>1526</v>
      </c>
    </row>
    <row r="11" spans="1:15">
      <c r="A11" s="1415"/>
      <c r="B11" s="979"/>
      <c r="C11" s="965"/>
      <c r="D11" s="965"/>
      <c r="E11" s="966"/>
      <c r="F11" s="896"/>
      <c r="G11" s="965"/>
      <c r="H11" s="966"/>
      <c r="I11" s="981" t="s">
        <v>1347</v>
      </c>
      <c r="J11" s="975"/>
      <c r="K11" s="965"/>
      <c r="L11" s="966"/>
      <c r="M11" s="1047"/>
      <c r="N11" s="1036"/>
      <c r="O11" s="919" t="s">
        <v>1527</v>
      </c>
    </row>
    <row r="12" spans="1:15">
      <c r="A12" s="1415"/>
      <c r="B12" s="979"/>
      <c r="C12" s="965"/>
      <c r="D12" s="965"/>
      <c r="E12" s="966"/>
      <c r="F12" s="896"/>
      <c r="G12" s="965"/>
      <c r="H12" s="966"/>
      <c r="I12" s="896"/>
      <c r="J12" s="976"/>
      <c r="K12" s="965"/>
      <c r="L12" s="966"/>
      <c r="M12" s="1048"/>
      <c r="N12" s="1037"/>
    </row>
    <row r="13" spans="1:15">
      <c r="A13" s="1415"/>
      <c r="B13" s="979"/>
      <c r="C13" s="965"/>
      <c r="D13" s="965"/>
      <c r="E13" s="966"/>
      <c r="F13" s="896"/>
      <c r="G13" s="965"/>
      <c r="H13" s="966"/>
      <c r="I13" s="896"/>
      <c r="J13" s="974"/>
      <c r="K13" s="965"/>
      <c r="L13" s="966"/>
      <c r="M13" s="979"/>
      <c r="N13" s="1035"/>
    </row>
    <row r="14" spans="1:15">
      <c r="A14" s="1415"/>
      <c r="B14" s="979"/>
      <c r="C14" s="965"/>
      <c r="D14" s="965"/>
      <c r="E14" s="967"/>
      <c r="F14" s="896"/>
      <c r="G14" s="965"/>
      <c r="H14" s="966"/>
      <c r="I14" s="896"/>
      <c r="J14" s="974"/>
      <c r="K14" s="965"/>
      <c r="L14" s="967"/>
      <c r="M14" s="979"/>
      <c r="N14" s="1035"/>
    </row>
    <row r="15" spans="1:15">
      <c r="A15" s="1415"/>
      <c r="B15" s="979"/>
      <c r="C15" s="965"/>
      <c r="D15" s="965"/>
      <c r="E15" s="967"/>
      <c r="F15" s="896"/>
      <c r="G15" s="965"/>
      <c r="H15" s="966"/>
      <c r="I15" s="896"/>
      <c r="J15" s="974"/>
      <c r="K15" s="965"/>
      <c r="L15" s="967"/>
      <c r="M15" s="979"/>
      <c r="N15" s="1035"/>
    </row>
    <row r="16" spans="1:15">
      <c r="A16" s="1416"/>
      <c r="B16" s="980"/>
      <c r="C16" s="968"/>
      <c r="D16" s="968"/>
      <c r="E16" s="969"/>
      <c r="F16" s="906"/>
      <c r="G16" s="968"/>
      <c r="H16" s="972"/>
      <c r="I16" s="906"/>
      <c r="J16" s="977"/>
      <c r="K16" s="968"/>
      <c r="L16" s="969"/>
      <c r="M16" s="980"/>
      <c r="N16" s="1038"/>
    </row>
    <row r="17" spans="1:14" s="894" customFormat="1">
      <c r="A17" s="1414">
        <v>241470</v>
      </c>
      <c r="B17" s="895" t="s">
        <v>1475</v>
      </c>
      <c r="C17" s="963"/>
      <c r="D17" s="963"/>
      <c r="E17" s="964"/>
      <c r="F17" s="895" t="s">
        <v>1476</v>
      </c>
      <c r="G17" s="963"/>
      <c r="H17" s="964"/>
      <c r="I17" s="895" t="s">
        <v>1529</v>
      </c>
      <c r="J17" s="973"/>
      <c r="K17" s="963"/>
      <c r="L17" s="953" t="s">
        <v>1470</v>
      </c>
      <c r="M17" s="1049" t="s">
        <v>1486</v>
      </c>
      <c r="N17" s="1034"/>
    </row>
    <row r="18" spans="1:14">
      <c r="A18" s="1415"/>
      <c r="B18" s="896" t="s">
        <v>1334</v>
      </c>
      <c r="C18" s="965"/>
      <c r="D18" s="965"/>
      <c r="E18" s="966"/>
      <c r="F18" s="896" t="s">
        <v>1335</v>
      </c>
      <c r="G18" s="965"/>
      <c r="H18" s="966"/>
      <c r="I18" s="896" t="s">
        <v>1336</v>
      </c>
      <c r="J18" s="974"/>
      <c r="K18" s="965"/>
      <c r="L18" s="900" t="s">
        <v>1367</v>
      </c>
      <c r="M18" s="896" t="s">
        <v>1479</v>
      </c>
      <c r="N18" s="1035"/>
    </row>
    <row r="19" spans="1:14">
      <c r="A19" s="1415"/>
      <c r="B19" s="896" t="s">
        <v>1337</v>
      </c>
      <c r="C19" s="965"/>
      <c r="D19" s="965"/>
      <c r="E19" s="966"/>
      <c r="F19" s="896" t="s">
        <v>1477</v>
      </c>
      <c r="G19" s="965"/>
      <c r="H19" s="966"/>
      <c r="I19" s="896" t="s">
        <v>1338</v>
      </c>
      <c r="J19" s="974"/>
      <c r="K19" s="965"/>
      <c r="L19" s="900" t="s">
        <v>1381</v>
      </c>
      <c r="M19" s="903" t="s">
        <v>1349</v>
      </c>
      <c r="N19" s="1036"/>
    </row>
    <row r="20" spans="1:14">
      <c r="A20" s="1415"/>
      <c r="B20" s="896"/>
      <c r="C20" s="965"/>
      <c r="D20" s="965"/>
      <c r="E20" s="966"/>
      <c r="F20" s="896" t="s">
        <v>1339</v>
      </c>
      <c r="G20" s="965"/>
      <c r="H20" s="966"/>
      <c r="I20" s="896" t="s">
        <v>1340</v>
      </c>
      <c r="J20" s="974"/>
      <c r="K20" s="965"/>
      <c r="L20" s="900" t="s">
        <v>1346</v>
      </c>
      <c r="M20" s="981" t="s">
        <v>1347</v>
      </c>
      <c r="N20" s="1039"/>
    </row>
    <row r="21" spans="1:14">
      <c r="A21" s="1415"/>
      <c r="B21" s="896"/>
      <c r="C21" s="965"/>
      <c r="D21" s="965"/>
      <c r="E21" s="966"/>
      <c r="F21" s="896" t="s">
        <v>1341</v>
      </c>
      <c r="G21" s="965"/>
      <c r="H21" s="966"/>
      <c r="I21" s="896" t="s">
        <v>1513</v>
      </c>
      <c r="J21" s="974"/>
      <c r="K21" s="965"/>
      <c r="L21" s="900" t="s">
        <v>1343</v>
      </c>
      <c r="M21" s="896"/>
      <c r="N21" s="1035"/>
    </row>
    <row r="22" spans="1:14">
      <c r="A22" s="1415"/>
      <c r="B22" s="896"/>
      <c r="C22" s="965"/>
      <c r="D22" s="965"/>
      <c r="E22" s="966"/>
      <c r="F22" s="903" t="s">
        <v>1344</v>
      </c>
      <c r="G22" s="970"/>
      <c r="H22" s="966"/>
      <c r="I22" s="896" t="s">
        <v>1345</v>
      </c>
      <c r="J22" s="974"/>
      <c r="K22" s="965"/>
      <c r="L22" s="900" t="s">
        <v>1468</v>
      </c>
      <c r="M22" s="896"/>
      <c r="N22" s="1035"/>
    </row>
    <row r="23" spans="1:14">
      <c r="A23" s="1415"/>
      <c r="B23" s="896"/>
      <c r="C23" s="965"/>
      <c r="D23" s="965"/>
      <c r="E23" s="966"/>
      <c r="F23" s="981" t="s">
        <v>1347</v>
      </c>
      <c r="G23" s="971"/>
      <c r="H23" s="966"/>
      <c r="I23" s="903" t="s">
        <v>1348</v>
      </c>
      <c r="J23" s="974"/>
      <c r="K23" s="965"/>
      <c r="L23" s="900" t="s">
        <v>1345</v>
      </c>
      <c r="M23" s="896"/>
      <c r="N23" s="1035"/>
    </row>
    <row r="24" spans="1:14">
      <c r="A24" s="1415"/>
      <c r="B24" s="896"/>
      <c r="C24" s="965"/>
      <c r="D24" s="965"/>
      <c r="E24" s="966"/>
      <c r="F24" s="896"/>
      <c r="G24" s="965"/>
      <c r="H24" s="966"/>
      <c r="I24" s="981" t="s">
        <v>1347</v>
      </c>
      <c r="J24" s="975"/>
      <c r="K24" s="965"/>
      <c r="L24" s="905" t="s">
        <v>1348</v>
      </c>
      <c r="M24" s="903"/>
      <c r="N24" s="1036"/>
    </row>
    <row r="25" spans="1:14">
      <c r="A25" s="1415"/>
      <c r="B25" s="896"/>
      <c r="C25" s="965"/>
      <c r="D25" s="965"/>
      <c r="E25" s="966"/>
      <c r="F25" s="896"/>
      <c r="G25" s="965"/>
      <c r="H25" s="966"/>
      <c r="I25" s="896"/>
      <c r="J25" s="976"/>
      <c r="K25" s="965"/>
      <c r="L25" s="905" t="s">
        <v>1349</v>
      </c>
      <c r="M25" s="904"/>
      <c r="N25" s="1037"/>
    </row>
    <row r="26" spans="1:14">
      <c r="A26" s="1415"/>
      <c r="B26" s="896"/>
      <c r="C26" s="965"/>
      <c r="D26" s="965"/>
      <c r="E26" s="966"/>
      <c r="F26" s="896"/>
      <c r="G26" s="965"/>
      <c r="H26" s="966"/>
      <c r="I26" s="896"/>
      <c r="J26" s="974"/>
      <c r="K26" s="965"/>
      <c r="L26" s="983" t="s">
        <v>1347</v>
      </c>
      <c r="M26" s="896"/>
      <c r="N26" s="1035"/>
    </row>
    <row r="27" spans="1:14">
      <c r="A27" s="1415"/>
      <c r="B27" s="896"/>
      <c r="C27" s="965"/>
      <c r="D27" s="965"/>
      <c r="E27" s="967"/>
      <c r="F27" s="896"/>
      <c r="G27" s="965"/>
      <c r="H27" s="966"/>
      <c r="I27" s="896"/>
      <c r="J27" s="974"/>
      <c r="K27" s="965"/>
      <c r="L27" s="905"/>
      <c r="M27" s="896"/>
      <c r="N27" s="1035"/>
    </row>
    <row r="28" spans="1:14">
      <c r="A28" s="1415"/>
      <c r="B28" s="896"/>
      <c r="C28" s="965"/>
      <c r="D28" s="965"/>
      <c r="E28" s="967"/>
      <c r="F28" s="896"/>
      <c r="G28" s="965"/>
      <c r="H28" s="966"/>
      <c r="I28" s="896"/>
      <c r="J28" s="974"/>
      <c r="K28" s="965"/>
      <c r="L28" s="905"/>
      <c r="M28" s="896"/>
      <c r="N28" s="1035"/>
    </row>
    <row r="29" spans="1:14">
      <c r="A29" s="1416"/>
      <c r="B29" s="906"/>
      <c r="C29" s="968"/>
      <c r="D29" s="968"/>
      <c r="E29" s="969"/>
      <c r="F29" s="906"/>
      <c r="G29" s="968"/>
      <c r="H29" s="972"/>
      <c r="I29" s="906"/>
      <c r="J29" s="974"/>
      <c r="K29" s="968"/>
      <c r="L29" s="910"/>
      <c r="M29" s="906"/>
      <c r="N29" s="1038"/>
    </row>
    <row r="30" spans="1:14" s="894" customFormat="1">
      <c r="A30" s="1415">
        <v>241471</v>
      </c>
      <c r="B30" s="895" t="s">
        <v>1529</v>
      </c>
      <c r="C30" s="912" t="s">
        <v>1488</v>
      </c>
      <c r="D30" s="914" t="s">
        <v>1333</v>
      </c>
      <c r="E30" s="915" t="s">
        <v>1469</v>
      </c>
      <c r="F30" s="911" t="s">
        <v>1531</v>
      </c>
      <c r="G30" s="984"/>
      <c r="H30" s="985"/>
      <c r="I30" s="895" t="s">
        <v>1529</v>
      </c>
      <c r="J30" s="954" t="s">
        <v>1487</v>
      </c>
      <c r="K30" s="914" t="s">
        <v>1333</v>
      </c>
      <c r="L30" s="985"/>
      <c r="M30" s="1050"/>
      <c r="N30" s="1040"/>
    </row>
    <row r="31" spans="1:14">
      <c r="A31" s="1415"/>
      <c r="B31" s="896" t="s">
        <v>1334</v>
      </c>
      <c r="C31" s="897" t="s">
        <v>1351</v>
      </c>
      <c r="D31" s="960"/>
      <c r="E31" s="900" t="s">
        <v>1351</v>
      </c>
      <c r="F31" s="896" t="s">
        <v>1336</v>
      </c>
      <c r="G31" s="965"/>
      <c r="H31" s="966" t="s">
        <v>1481</v>
      </c>
      <c r="I31" s="991" t="s">
        <v>1496</v>
      </c>
      <c r="J31" s="955" t="s">
        <v>1494</v>
      </c>
      <c r="K31" s="898"/>
      <c r="L31" s="966"/>
      <c r="M31" s="979"/>
      <c r="N31" s="1035"/>
    </row>
    <row r="32" spans="1:14">
      <c r="A32" s="1415"/>
      <c r="B32" s="896" t="s">
        <v>1337</v>
      </c>
      <c r="C32" s="897" t="s">
        <v>1352</v>
      </c>
      <c r="D32" s="960"/>
      <c r="E32" s="900" t="s">
        <v>1352</v>
      </c>
      <c r="F32" s="896" t="s">
        <v>1482</v>
      </c>
      <c r="G32" s="965"/>
      <c r="H32" s="966" t="s">
        <v>1480</v>
      </c>
      <c r="I32" s="993" t="s">
        <v>1491</v>
      </c>
      <c r="J32" s="955" t="s">
        <v>1491</v>
      </c>
      <c r="K32" s="898"/>
      <c r="L32" s="966"/>
      <c r="M32" s="979"/>
      <c r="N32" s="1035"/>
    </row>
    <row r="33" spans="1:14">
      <c r="A33" s="1415"/>
      <c r="B33" s="896"/>
      <c r="C33" s="897" t="s">
        <v>1354</v>
      </c>
      <c r="D33" s="960"/>
      <c r="E33" s="900" t="s">
        <v>1354</v>
      </c>
      <c r="F33" s="896" t="s">
        <v>1355</v>
      </c>
      <c r="G33" s="965"/>
      <c r="H33" s="966"/>
      <c r="I33" s="993"/>
      <c r="J33" s="955" t="s">
        <v>1353</v>
      </c>
      <c r="K33" s="898"/>
      <c r="L33" s="966"/>
      <c r="M33" s="979"/>
      <c r="N33" s="1035"/>
    </row>
    <row r="34" spans="1:14">
      <c r="A34" s="1415"/>
      <c r="B34" s="896"/>
      <c r="C34" s="897" t="s">
        <v>1357</v>
      </c>
      <c r="D34" s="960"/>
      <c r="E34" s="900" t="s">
        <v>1357</v>
      </c>
      <c r="F34" s="903" t="s">
        <v>1483</v>
      </c>
      <c r="G34" s="965"/>
      <c r="H34" s="966"/>
      <c r="I34" s="993" t="s">
        <v>1495</v>
      </c>
      <c r="J34" s="955" t="s">
        <v>1495</v>
      </c>
      <c r="K34" s="898"/>
      <c r="L34" s="966"/>
      <c r="M34" s="979"/>
      <c r="N34" s="1035"/>
    </row>
    <row r="35" spans="1:14">
      <c r="A35" s="1415"/>
      <c r="B35" s="896"/>
      <c r="C35" s="897" t="s">
        <v>1359</v>
      </c>
      <c r="D35" s="960"/>
      <c r="E35" s="900" t="s">
        <v>1359</v>
      </c>
      <c r="F35" s="981" t="s">
        <v>1347</v>
      </c>
      <c r="G35" s="965"/>
      <c r="H35" s="966"/>
      <c r="I35" s="993"/>
      <c r="J35" s="955" t="s">
        <v>1381</v>
      </c>
      <c r="K35" s="898"/>
      <c r="L35" s="966"/>
      <c r="M35" s="979"/>
      <c r="N35" s="1035"/>
    </row>
    <row r="36" spans="1:14">
      <c r="A36" s="1415"/>
      <c r="B36" s="896"/>
      <c r="C36" s="982" t="s">
        <v>1361</v>
      </c>
      <c r="D36" s="960"/>
      <c r="E36" s="983" t="s">
        <v>1361</v>
      </c>
      <c r="F36" s="903"/>
      <c r="G36" s="970"/>
      <c r="H36" s="966"/>
      <c r="I36" s="993" t="s">
        <v>1346</v>
      </c>
      <c r="J36" s="955" t="s">
        <v>1346</v>
      </c>
      <c r="K36" s="898"/>
      <c r="L36" s="966"/>
      <c r="M36" s="979"/>
      <c r="N36" s="1035"/>
    </row>
    <row r="37" spans="1:14">
      <c r="A37" s="1415"/>
      <c r="B37" s="896"/>
      <c r="C37" s="982" t="s">
        <v>1363</v>
      </c>
      <c r="D37" s="960"/>
      <c r="E37" s="983" t="s">
        <v>1363</v>
      </c>
      <c r="F37" s="904"/>
      <c r="G37" s="971"/>
      <c r="H37" s="966"/>
      <c r="I37" s="993" t="s">
        <v>1342</v>
      </c>
      <c r="J37" s="955" t="s">
        <v>1342</v>
      </c>
      <c r="K37" s="898"/>
      <c r="L37" s="966"/>
      <c r="M37" s="979"/>
      <c r="N37" s="1035"/>
    </row>
    <row r="38" spans="1:14">
      <c r="A38" s="1415"/>
      <c r="B38" s="896"/>
      <c r="C38" s="902" t="s">
        <v>1364</v>
      </c>
      <c r="D38" s="960"/>
      <c r="E38" s="905" t="s">
        <v>1364</v>
      </c>
      <c r="F38" s="896"/>
      <c r="G38" s="965"/>
      <c r="H38" s="966"/>
      <c r="I38" s="993" t="s">
        <v>1345</v>
      </c>
      <c r="J38" s="955" t="s">
        <v>1345</v>
      </c>
      <c r="K38" s="898"/>
      <c r="L38" s="967"/>
      <c r="M38" s="1047"/>
      <c r="N38" s="1036"/>
    </row>
    <row r="39" spans="1:14">
      <c r="A39" s="1415"/>
      <c r="B39" s="896"/>
      <c r="C39" s="982" t="s">
        <v>1347</v>
      </c>
      <c r="D39" s="960"/>
      <c r="E39" s="983" t="s">
        <v>1347</v>
      </c>
      <c r="F39" s="896"/>
      <c r="G39" s="965"/>
      <c r="H39" s="966"/>
      <c r="I39" s="994" t="s">
        <v>1349</v>
      </c>
      <c r="J39" s="956" t="s">
        <v>1497</v>
      </c>
      <c r="K39" s="898"/>
      <c r="L39" s="967"/>
      <c r="M39" s="1047"/>
      <c r="N39" s="1036"/>
    </row>
    <row r="40" spans="1:14">
      <c r="A40" s="1415"/>
      <c r="B40" s="896"/>
      <c r="C40" s="982"/>
      <c r="D40" s="960"/>
      <c r="E40" s="983"/>
      <c r="F40" s="896"/>
      <c r="G40" s="965"/>
      <c r="H40" s="966"/>
      <c r="I40" s="994"/>
      <c r="J40" s="956" t="s">
        <v>1349</v>
      </c>
      <c r="K40" s="898"/>
      <c r="L40" s="967"/>
      <c r="M40" s="1047"/>
      <c r="N40" s="1036"/>
    </row>
    <row r="41" spans="1:14">
      <c r="A41" s="1416"/>
      <c r="B41" s="906"/>
      <c r="C41" s="987"/>
      <c r="D41" s="961"/>
      <c r="E41" s="986"/>
      <c r="F41" s="906"/>
      <c r="G41" s="968"/>
      <c r="H41" s="972"/>
      <c r="I41" s="992" t="s">
        <v>1347</v>
      </c>
      <c r="J41" s="989" t="s">
        <v>1347</v>
      </c>
      <c r="K41" s="908"/>
      <c r="L41" s="969"/>
      <c r="M41" s="1051"/>
      <c r="N41" s="1041"/>
    </row>
    <row r="42" spans="1:14" s="894" customFormat="1">
      <c r="A42" s="1415">
        <v>241472</v>
      </c>
      <c r="B42" s="895" t="s">
        <v>1529</v>
      </c>
      <c r="C42" s="912" t="s">
        <v>1488</v>
      </c>
      <c r="D42" s="962" t="s">
        <v>1333</v>
      </c>
      <c r="E42" s="915"/>
      <c r="F42" s="911" t="s">
        <v>1531</v>
      </c>
      <c r="G42" s="984"/>
      <c r="H42" s="990"/>
      <c r="I42" s="895" t="s">
        <v>1529</v>
      </c>
      <c r="J42" s="958" t="s">
        <v>1487</v>
      </c>
      <c r="K42" s="914" t="s">
        <v>1333</v>
      </c>
      <c r="L42" s="915" t="s">
        <v>746</v>
      </c>
      <c r="M42" s="1052"/>
      <c r="N42" s="1042"/>
    </row>
    <row r="43" spans="1:14">
      <c r="A43" s="1415"/>
      <c r="B43" s="896" t="s">
        <v>1334</v>
      </c>
      <c r="C43" s="897" t="s">
        <v>1366</v>
      </c>
      <c r="D43" s="960"/>
      <c r="E43" s="900"/>
      <c r="F43" s="896"/>
      <c r="G43" s="965"/>
      <c r="H43" s="966"/>
      <c r="I43" s="896"/>
      <c r="J43" s="955" t="s">
        <v>1367</v>
      </c>
      <c r="K43" s="898"/>
      <c r="L43" s="900" t="s">
        <v>1367</v>
      </c>
      <c r="M43" s="979"/>
      <c r="N43" s="1035"/>
    </row>
    <row r="44" spans="1:14">
      <c r="A44" s="1415"/>
      <c r="B44" s="896" t="s">
        <v>1337</v>
      </c>
      <c r="C44" s="897" t="s">
        <v>1352</v>
      </c>
      <c r="D44" s="960"/>
      <c r="E44" s="960"/>
      <c r="F44" s="896" t="s">
        <v>1335</v>
      </c>
      <c r="G44" s="965"/>
      <c r="H44" s="966" t="s">
        <v>1481</v>
      </c>
      <c r="I44" s="896"/>
      <c r="J44" s="955" t="s">
        <v>1485</v>
      </c>
      <c r="K44" s="898"/>
      <c r="L44" s="900" t="s">
        <v>1485</v>
      </c>
      <c r="M44" s="979"/>
      <c r="N44" s="1035"/>
    </row>
    <row r="45" spans="1:14">
      <c r="A45" s="1415"/>
      <c r="B45" s="896"/>
      <c r="C45" s="897" t="s">
        <v>1370</v>
      </c>
      <c r="D45" s="960"/>
      <c r="E45" s="960"/>
      <c r="F45" s="896" t="s">
        <v>1378</v>
      </c>
      <c r="G45" s="965"/>
      <c r="H45" s="966" t="s">
        <v>1489</v>
      </c>
      <c r="I45" s="896" t="s">
        <v>1369</v>
      </c>
      <c r="J45" s="955" t="s">
        <v>1369</v>
      </c>
      <c r="K45" s="898"/>
      <c r="L45" s="900" t="s">
        <v>1369</v>
      </c>
      <c r="M45" s="979"/>
      <c r="N45" s="1035"/>
    </row>
    <row r="46" spans="1:14">
      <c r="A46" s="1415"/>
      <c r="B46" s="896"/>
      <c r="C46" s="897" t="s">
        <v>1357</v>
      </c>
      <c r="D46" s="960"/>
      <c r="E46" s="960"/>
      <c r="F46" s="896" t="s">
        <v>1490</v>
      </c>
      <c r="G46" s="965"/>
      <c r="H46" s="966"/>
      <c r="I46" s="896" t="s">
        <v>1338</v>
      </c>
      <c r="J46" s="955" t="s">
        <v>1338</v>
      </c>
      <c r="K46" s="898"/>
      <c r="L46" s="900" t="s">
        <v>1338</v>
      </c>
      <c r="M46" s="979"/>
      <c r="N46" s="1035"/>
    </row>
    <row r="47" spans="1:14">
      <c r="A47" s="1415"/>
      <c r="B47" s="896"/>
      <c r="C47" s="897" t="s">
        <v>1359</v>
      </c>
      <c r="D47" s="960"/>
      <c r="E47" s="960"/>
      <c r="F47" s="903" t="s">
        <v>1382</v>
      </c>
      <c r="G47" s="970"/>
      <c r="H47" s="966"/>
      <c r="I47" s="896" t="s">
        <v>1484</v>
      </c>
      <c r="J47" s="955" t="s">
        <v>1484</v>
      </c>
      <c r="K47" s="898"/>
      <c r="L47" s="900" t="s">
        <v>1484</v>
      </c>
      <c r="M47" s="979"/>
      <c r="N47" s="1035"/>
    </row>
    <row r="48" spans="1:14">
      <c r="A48" s="1415"/>
      <c r="B48" s="896"/>
      <c r="C48" s="982" t="s">
        <v>1361</v>
      </c>
      <c r="D48" s="960"/>
      <c r="E48" s="960"/>
      <c r="F48" s="981" t="s">
        <v>1347</v>
      </c>
      <c r="G48" s="971"/>
      <c r="H48" s="966"/>
      <c r="I48" s="896" t="s">
        <v>1362</v>
      </c>
      <c r="J48" s="897" t="s">
        <v>1362</v>
      </c>
      <c r="K48" s="898"/>
      <c r="L48" s="900" t="s">
        <v>1362</v>
      </c>
      <c r="M48" s="979"/>
      <c r="N48" s="1035"/>
    </row>
    <row r="49" spans="1:14">
      <c r="A49" s="1415"/>
      <c r="B49" s="896"/>
      <c r="C49" s="982" t="s">
        <v>1363</v>
      </c>
      <c r="D49" s="960"/>
      <c r="E49" s="960"/>
      <c r="F49" s="896"/>
      <c r="G49" s="971"/>
      <c r="H49" s="966"/>
      <c r="I49" s="896" t="s">
        <v>1350</v>
      </c>
      <c r="J49" s="955" t="s">
        <v>1350</v>
      </c>
      <c r="K49" s="898"/>
      <c r="L49" s="900" t="s">
        <v>1350</v>
      </c>
      <c r="M49" s="979"/>
      <c r="N49" s="1035"/>
    </row>
    <row r="50" spans="1:14">
      <c r="A50" s="1415"/>
      <c r="B50" s="896"/>
      <c r="C50" s="902" t="s">
        <v>1364</v>
      </c>
      <c r="D50" s="960"/>
      <c r="E50" s="960"/>
      <c r="F50" s="896"/>
      <c r="G50" s="965"/>
      <c r="H50" s="966"/>
      <c r="I50" s="903" t="s">
        <v>1375</v>
      </c>
      <c r="J50" s="956" t="s">
        <v>1375</v>
      </c>
      <c r="K50" s="898"/>
      <c r="L50" s="905" t="s">
        <v>1375</v>
      </c>
      <c r="M50" s="1047"/>
      <c r="N50" s="1036"/>
    </row>
    <row r="51" spans="1:14">
      <c r="A51" s="1415"/>
      <c r="B51" s="896"/>
      <c r="C51" s="982" t="s">
        <v>1347</v>
      </c>
      <c r="D51" s="960"/>
      <c r="E51" s="960"/>
      <c r="F51" s="896"/>
      <c r="G51" s="965"/>
      <c r="H51" s="966"/>
      <c r="I51" s="903"/>
      <c r="J51" s="956" t="s">
        <v>1349</v>
      </c>
      <c r="K51" s="898"/>
      <c r="L51" s="905" t="s">
        <v>1349</v>
      </c>
      <c r="M51" s="1047"/>
      <c r="N51" s="1036"/>
    </row>
    <row r="52" spans="1:14">
      <c r="A52" s="1416"/>
      <c r="B52" s="906"/>
      <c r="C52" s="916"/>
      <c r="D52" s="961"/>
      <c r="E52" s="961"/>
      <c r="F52" s="906"/>
      <c r="G52" s="968"/>
      <c r="H52" s="972"/>
      <c r="I52" s="988" t="s">
        <v>1347</v>
      </c>
      <c r="J52" s="989" t="s">
        <v>1347</v>
      </c>
      <c r="K52" s="908"/>
      <c r="L52" s="986" t="s">
        <v>1347</v>
      </c>
      <c r="M52" s="1051"/>
      <c r="N52" s="1041"/>
    </row>
    <row r="53" spans="1:14" s="894" customFormat="1">
      <c r="A53" s="1415">
        <v>241473</v>
      </c>
      <c r="B53" s="895" t="s">
        <v>1529</v>
      </c>
      <c r="C53" s="912" t="s">
        <v>1365</v>
      </c>
      <c r="D53" s="962" t="s">
        <v>1333</v>
      </c>
      <c r="E53" s="918" t="s">
        <v>746</v>
      </c>
      <c r="F53" s="911" t="s">
        <v>1531</v>
      </c>
      <c r="G53" s="984"/>
      <c r="H53" s="990"/>
      <c r="I53" s="913" t="s">
        <v>1531</v>
      </c>
      <c r="J53" s="995"/>
      <c r="K53" s="996"/>
      <c r="L53" s="918" t="s">
        <v>288</v>
      </c>
      <c r="M53" s="1053" t="s">
        <v>1487</v>
      </c>
      <c r="N53" s="1030"/>
    </row>
    <row r="54" spans="1:14">
      <c r="A54" s="1415"/>
      <c r="B54" s="896" t="s">
        <v>1334</v>
      </c>
      <c r="C54" s="897" t="s">
        <v>1372</v>
      </c>
      <c r="D54" s="960"/>
      <c r="E54" s="900"/>
      <c r="F54" s="896" t="s">
        <v>1505</v>
      </c>
      <c r="G54" s="965"/>
      <c r="H54" s="966"/>
      <c r="I54" s="896" t="s">
        <v>1519</v>
      </c>
      <c r="J54" s="974"/>
      <c r="K54" s="965"/>
      <c r="L54" s="900" t="s">
        <v>1706</v>
      </c>
      <c r="M54" s="896" t="s">
        <v>1374</v>
      </c>
      <c r="N54" s="1035"/>
    </row>
    <row r="55" spans="1:14">
      <c r="A55" s="1415"/>
      <c r="B55" s="896" t="s">
        <v>1337</v>
      </c>
      <c r="C55" s="897" t="s">
        <v>1352</v>
      </c>
      <c r="D55" s="960"/>
      <c r="E55" s="900" t="s">
        <v>1352</v>
      </c>
      <c r="F55" s="896" t="s">
        <v>1503</v>
      </c>
      <c r="G55" s="965"/>
      <c r="H55" s="966" t="s">
        <v>1498</v>
      </c>
      <c r="I55" s="896" t="s">
        <v>1373</v>
      </c>
      <c r="J55" s="974"/>
      <c r="K55" s="965" t="s">
        <v>1498</v>
      </c>
      <c r="L55" s="900" t="s">
        <v>1704</v>
      </c>
      <c r="M55" s="896" t="s">
        <v>1500</v>
      </c>
      <c r="N55" s="1035"/>
    </row>
    <row r="56" spans="1:14">
      <c r="A56" s="1415"/>
      <c r="B56" s="896"/>
      <c r="C56" s="897" t="s">
        <v>1354</v>
      </c>
      <c r="D56" s="960"/>
      <c r="E56" s="900" t="s">
        <v>1354</v>
      </c>
      <c r="F56" s="896" t="s">
        <v>1379</v>
      </c>
      <c r="G56" s="965"/>
      <c r="H56" s="966" t="s">
        <v>1499</v>
      </c>
      <c r="I56" s="896" t="s">
        <v>1371</v>
      </c>
      <c r="J56" s="974"/>
      <c r="K56" s="965" t="s">
        <v>1507</v>
      </c>
      <c r="L56" s="900" t="s">
        <v>1522</v>
      </c>
      <c r="M56" s="903" t="s">
        <v>1501</v>
      </c>
      <c r="N56" s="1036"/>
    </row>
    <row r="57" spans="1:14">
      <c r="A57" s="1415"/>
      <c r="B57" s="896"/>
      <c r="C57" s="897" t="s">
        <v>1357</v>
      </c>
      <c r="D57" s="960"/>
      <c r="E57" s="900" t="s">
        <v>1357</v>
      </c>
      <c r="F57" s="896" t="s">
        <v>1506</v>
      </c>
      <c r="G57" s="965"/>
      <c r="H57" s="966"/>
      <c r="I57" s="896" t="s">
        <v>1520</v>
      </c>
      <c r="J57" s="974"/>
      <c r="K57" s="965"/>
      <c r="L57" s="900" t="s">
        <v>1371</v>
      </c>
      <c r="M57" s="981" t="s">
        <v>1347</v>
      </c>
      <c r="N57" s="1039"/>
    </row>
    <row r="58" spans="1:14">
      <c r="A58" s="1415"/>
      <c r="B58" s="896"/>
      <c r="C58" s="897" t="s">
        <v>1359</v>
      </c>
      <c r="D58" s="960"/>
      <c r="E58" s="900" t="s">
        <v>1359</v>
      </c>
      <c r="F58" s="903" t="s">
        <v>1504</v>
      </c>
      <c r="G58" s="965"/>
      <c r="H58" s="966"/>
      <c r="I58" s="896" t="s">
        <v>1345</v>
      </c>
      <c r="J58" s="974"/>
      <c r="K58" s="965"/>
      <c r="L58" s="900" t="s">
        <v>1346</v>
      </c>
      <c r="M58" s="981"/>
      <c r="N58" s="1039"/>
    </row>
    <row r="59" spans="1:14">
      <c r="A59" s="1415"/>
      <c r="B59" s="896"/>
      <c r="C59" s="982" t="s">
        <v>1361</v>
      </c>
      <c r="D59" s="960"/>
      <c r="E59" s="983" t="s">
        <v>1361</v>
      </c>
      <c r="F59" s="981" t="s">
        <v>1347</v>
      </c>
      <c r="G59" s="965"/>
      <c r="H59" s="966"/>
      <c r="I59" s="903" t="s">
        <v>1376</v>
      </c>
      <c r="J59" s="974"/>
      <c r="K59" s="965"/>
      <c r="L59" s="900" t="s">
        <v>1525</v>
      </c>
      <c r="M59" s="981"/>
      <c r="N59" s="1039"/>
    </row>
    <row r="60" spans="1:14">
      <c r="A60" s="1415"/>
      <c r="B60" s="896"/>
      <c r="C60" s="982" t="s">
        <v>1363</v>
      </c>
      <c r="D60" s="960"/>
      <c r="E60" s="983" t="s">
        <v>1363</v>
      </c>
      <c r="F60" s="903"/>
      <c r="G60" s="965"/>
      <c r="H60" s="966"/>
      <c r="I60" s="981" t="s">
        <v>1347</v>
      </c>
      <c r="J60" s="975"/>
      <c r="K60" s="965"/>
      <c r="L60" s="900" t="s">
        <v>1705</v>
      </c>
      <c r="M60" s="896"/>
      <c r="N60" s="1035"/>
    </row>
    <row r="61" spans="1:14">
      <c r="A61" s="1415"/>
      <c r="B61" s="896"/>
      <c r="C61" s="902" t="s">
        <v>1364</v>
      </c>
      <c r="D61" s="960"/>
      <c r="E61" s="905" t="s">
        <v>1364</v>
      </c>
      <c r="F61" s="981"/>
      <c r="G61" s="965"/>
      <c r="H61" s="966"/>
      <c r="I61" s="903"/>
      <c r="J61" s="976"/>
      <c r="K61" s="965"/>
      <c r="L61" s="900" t="s">
        <v>1345</v>
      </c>
      <c r="M61" s="904"/>
      <c r="N61" s="1037"/>
    </row>
    <row r="62" spans="1:14">
      <c r="A62" s="1415"/>
      <c r="B62" s="896"/>
      <c r="C62" s="982" t="s">
        <v>1347</v>
      </c>
      <c r="D62" s="960"/>
      <c r="E62" s="983" t="s">
        <v>1347</v>
      </c>
      <c r="F62" s="904"/>
      <c r="G62" s="965"/>
      <c r="H62" s="966"/>
      <c r="I62" s="981"/>
      <c r="J62" s="974"/>
      <c r="K62" s="965"/>
      <c r="L62" s="900" t="s">
        <v>1707</v>
      </c>
      <c r="M62" s="896"/>
      <c r="N62" s="1035"/>
    </row>
    <row r="63" spans="1:14">
      <c r="A63" s="1415"/>
      <c r="B63" s="896"/>
      <c r="C63" s="956"/>
      <c r="D63" s="1289"/>
      <c r="E63" s="1290"/>
      <c r="F63" s="896"/>
      <c r="G63" s="965"/>
      <c r="H63" s="966"/>
      <c r="I63" s="896"/>
      <c r="J63" s="974"/>
      <c r="K63" s="965"/>
      <c r="L63" s="900" t="s">
        <v>1376</v>
      </c>
      <c r="M63" s="896"/>
      <c r="N63" s="1035"/>
    </row>
    <row r="64" spans="1:14">
      <c r="A64" s="1416"/>
      <c r="B64" s="906"/>
      <c r="C64" s="987"/>
      <c r="D64" s="961"/>
      <c r="E64" s="986"/>
      <c r="F64" s="906"/>
      <c r="G64" s="968"/>
      <c r="H64" s="972"/>
      <c r="I64" s="906"/>
      <c r="J64" s="977"/>
      <c r="K64" s="968"/>
      <c r="L64" s="1045" t="s">
        <v>1347</v>
      </c>
      <c r="M64" s="906"/>
      <c r="N64" s="1038"/>
    </row>
    <row r="65" spans="1:14" s="894" customFormat="1">
      <c r="A65" s="1415">
        <v>241474</v>
      </c>
      <c r="B65" s="895" t="s">
        <v>1529</v>
      </c>
      <c r="C65" s="912" t="s">
        <v>1365</v>
      </c>
      <c r="D65" s="962" t="s">
        <v>1333</v>
      </c>
      <c r="E65" s="915" t="s">
        <v>1502</v>
      </c>
      <c r="F65" s="895" t="s">
        <v>1529</v>
      </c>
      <c r="G65" s="954" t="s">
        <v>1486</v>
      </c>
      <c r="H65" s="917" t="s">
        <v>1333</v>
      </c>
      <c r="I65" s="920"/>
      <c r="J65" s="959"/>
      <c r="K65" s="920"/>
      <c r="L65" s="921"/>
      <c r="M65" s="1054"/>
      <c r="N65" s="1043"/>
    </row>
    <row r="66" spans="1:14">
      <c r="A66" s="1415"/>
      <c r="B66" s="896" t="s">
        <v>1334</v>
      </c>
      <c r="C66" s="897" t="s">
        <v>1377</v>
      </c>
      <c r="D66" s="960"/>
      <c r="E66" s="900" t="s">
        <v>1377</v>
      </c>
      <c r="F66" s="896" t="s">
        <v>1521</v>
      </c>
      <c r="G66" s="897" t="s">
        <v>1533</v>
      </c>
      <c r="H66" s="899"/>
      <c r="I66" s="897"/>
      <c r="J66" s="955"/>
      <c r="K66" s="897"/>
      <c r="L66" s="900"/>
      <c r="M66" s="896"/>
      <c r="N66" s="1044"/>
    </row>
    <row r="67" spans="1:14">
      <c r="A67" s="1415"/>
      <c r="B67" s="896" t="s">
        <v>1337</v>
      </c>
      <c r="C67" s="897" t="s">
        <v>1514</v>
      </c>
      <c r="D67" s="960"/>
      <c r="E67" s="900" t="s">
        <v>1514</v>
      </c>
      <c r="F67" s="896" t="s">
        <v>1534</v>
      </c>
      <c r="G67" s="897" t="s">
        <v>1534</v>
      </c>
      <c r="H67" s="899"/>
      <c r="I67" s="897"/>
      <c r="J67" s="955"/>
      <c r="K67" s="897"/>
      <c r="L67" s="900"/>
      <c r="M67" s="896"/>
      <c r="N67" s="1044"/>
    </row>
    <row r="68" spans="1:14">
      <c r="A68" s="1415"/>
      <c r="B68" s="896"/>
      <c r="C68" s="897" t="s">
        <v>1343</v>
      </c>
      <c r="D68" s="960"/>
      <c r="E68" s="900" t="s">
        <v>1343</v>
      </c>
      <c r="F68" s="896" t="s">
        <v>1522</v>
      </c>
      <c r="G68" s="897" t="s">
        <v>1522</v>
      </c>
      <c r="H68" s="899"/>
      <c r="I68" s="897"/>
      <c r="J68" s="955"/>
      <c r="K68" s="897"/>
      <c r="L68" s="900"/>
      <c r="M68" s="896"/>
      <c r="N68" s="1044"/>
    </row>
    <row r="69" spans="1:14">
      <c r="A69" s="1415"/>
      <c r="B69" s="896"/>
      <c r="C69" s="897" t="s">
        <v>1515</v>
      </c>
      <c r="D69" s="960"/>
      <c r="E69" s="900" t="s">
        <v>1515</v>
      </c>
      <c r="F69" s="896" t="s">
        <v>1523</v>
      </c>
      <c r="G69" s="897" t="s">
        <v>1523</v>
      </c>
      <c r="H69" s="899"/>
      <c r="I69" s="897"/>
      <c r="J69" s="955"/>
      <c r="K69" s="897"/>
      <c r="L69" s="900"/>
      <c r="M69" s="896"/>
      <c r="N69" s="1044"/>
    </row>
    <row r="70" spans="1:14">
      <c r="A70" s="1415"/>
      <c r="B70" s="896"/>
      <c r="C70" s="897" t="s">
        <v>1380</v>
      </c>
      <c r="D70" s="960"/>
      <c r="E70" s="900" t="s">
        <v>1380</v>
      </c>
      <c r="F70" s="896" t="s">
        <v>1535</v>
      </c>
      <c r="G70" s="897" t="s">
        <v>1535</v>
      </c>
      <c r="H70" s="899"/>
      <c r="I70" s="897"/>
      <c r="J70" s="955"/>
      <c r="K70" s="897"/>
      <c r="L70" s="900"/>
      <c r="M70" s="896"/>
      <c r="N70" s="1044"/>
    </row>
    <row r="71" spans="1:14">
      <c r="A71" s="1415"/>
      <c r="B71" s="896"/>
      <c r="C71" s="897" t="s">
        <v>1517</v>
      </c>
      <c r="D71" s="960"/>
      <c r="E71" s="900" t="s">
        <v>1517</v>
      </c>
      <c r="F71" s="896" t="s">
        <v>1350</v>
      </c>
      <c r="G71" s="897" t="s">
        <v>1350</v>
      </c>
      <c r="H71" s="899"/>
      <c r="I71" s="897"/>
      <c r="J71" s="955"/>
      <c r="K71" s="897"/>
      <c r="L71" s="900"/>
      <c r="M71" s="896"/>
      <c r="N71" s="1044"/>
    </row>
    <row r="72" spans="1:14">
      <c r="A72" s="1415"/>
      <c r="B72" s="896"/>
      <c r="C72" s="897" t="s">
        <v>1516</v>
      </c>
      <c r="D72" s="960"/>
      <c r="E72" s="900" t="s">
        <v>1518</v>
      </c>
      <c r="F72" s="896" t="s">
        <v>1532</v>
      </c>
      <c r="G72" s="897" t="s">
        <v>1532</v>
      </c>
      <c r="H72" s="899"/>
      <c r="I72" s="897"/>
      <c r="J72" s="955"/>
      <c r="K72" s="897"/>
      <c r="L72" s="900"/>
      <c r="M72" s="896"/>
      <c r="N72" s="1044"/>
    </row>
    <row r="73" spans="1:14">
      <c r="A73" s="1415"/>
      <c r="B73" s="896"/>
      <c r="C73" s="897" t="s">
        <v>1357</v>
      </c>
      <c r="D73" s="960"/>
      <c r="E73" s="900" t="s">
        <v>1357</v>
      </c>
      <c r="F73" s="903" t="s">
        <v>1530</v>
      </c>
      <c r="G73" s="902" t="s">
        <v>1530</v>
      </c>
      <c r="H73" s="899"/>
      <c r="I73" s="897"/>
      <c r="J73" s="955"/>
      <c r="K73" s="897"/>
      <c r="L73" s="900"/>
      <c r="M73" s="896"/>
      <c r="N73" s="1044"/>
    </row>
    <row r="74" spans="1:14">
      <c r="A74" s="1415"/>
      <c r="B74" s="896"/>
      <c r="C74" s="897" t="s">
        <v>1359</v>
      </c>
      <c r="D74" s="960"/>
      <c r="E74" s="900" t="s">
        <v>1359</v>
      </c>
      <c r="F74" s="903" t="s">
        <v>1384</v>
      </c>
      <c r="G74" s="902" t="s">
        <v>1384</v>
      </c>
      <c r="H74" s="899"/>
      <c r="I74" s="897"/>
      <c r="J74" s="955"/>
      <c r="K74" s="897"/>
      <c r="L74" s="900"/>
      <c r="M74" s="896"/>
      <c r="N74" s="1044"/>
    </row>
    <row r="75" spans="1:14">
      <c r="A75" s="1415"/>
      <c r="B75" s="896"/>
      <c r="C75" s="982" t="s">
        <v>1361</v>
      </c>
      <c r="D75" s="960"/>
      <c r="E75" s="983" t="s">
        <v>1361</v>
      </c>
      <c r="F75" s="981" t="s">
        <v>1385</v>
      </c>
      <c r="G75" s="982" t="s">
        <v>1385</v>
      </c>
      <c r="H75" s="899"/>
      <c r="I75" s="897"/>
      <c r="J75" s="955"/>
      <c r="K75" s="897"/>
      <c r="L75" s="900"/>
      <c r="M75" s="896"/>
      <c r="N75" s="1044"/>
    </row>
    <row r="76" spans="1:14">
      <c r="A76" s="1415"/>
      <c r="B76" s="896"/>
      <c r="C76" s="982" t="s">
        <v>1363</v>
      </c>
      <c r="D76" s="960"/>
      <c r="E76" s="983" t="s">
        <v>1363</v>
      </c>
      <c r="F76" s="904"/>
      <c r="G76" s="982"/>
      <c r="H76" s="899"/>
      <c r="I76" s="897"/>
      <c r="J76" s="955"/>
      <c r="K76" s="897"/>
      <c r="L76" s="900"/>
      <c r="M76" s="896"/>
      <c r="N76" s="1044"/>
    </row>
    <row r="77" spans="1:14">
      <c r="A77" s="1415"/>
      <c r="B77" s="896"/>
      <c r="C77" s="902" t="s">
        <v>1364</v>
      </c>
      <c r="D77" s="960"/>
      <c r="E77" s="905" t="s">
        <v>1364</v>
      </c>
      <c r="F77" s="896"/>
      <c r="G77" s="897"/>
      <c r="H77" s="899"/>
      <c r="I77" s="897"/>
      <c r="J77" s="955"/>
      <c r="K77" s="897"/>
      <c r="L77" s="900"/>
      <c r="M77" s="896"/>
      <c r="N77" s="1044"/>
    </row>
    <row r="78" spans="1:14">
      <c r="A78" s="1416"/>
      <c r="B78" s="906"/>
      <c r="C78" s="987" t="s">
        <v>1347</v>
      </c>
      <c r="D78" s="961"/>
      <c r="E78" s="986" t="s">
        <v>1347</v>
      </c>
      <c r="F78" s="906"/>
      <c r="G78" s="907"/>
      <c r="H78" s="909"/>
      <c r="I78" s="907"/>
      <c r="J78" s="957"/>
      <c r="K78" s="907"/>
      <c r="L78" s="919"/>
      <c r="M78" s="906"/>
      <c r="N78" s="1045"/>
    </row>
  </sheetData>
  <mergeCells count="13">
    <mergeCell ref="A65:A78"/>
    <mergeCell ref="A4:A16"/>
    <mergeCell ref="F2:H2"/>
    <mergeCell ref="I2:L2"/>
    <mergeCell ref="C3:D3"/>
    <mergeCell ref="G3:H3"/>
    <mergeCell ref="J3:K3"/>
    <mergeCell ref="B2:E2"/>
    <mergeCell ref="M2:N2"/>
    <mergeCell ref="A17:A29"/>
    <mergeCell ref="A30:A41"/>
    <mergeCell ref="A42:A52"/>
    <mergeCell ref="A53:A64"/>
  </mergeCells>
  <pageMargins left="0" right="0" top="0.75" bottom="0.75" header="0.3" footer="0.3"/>
  <pageSetup paperSize="9" scale="5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N21"/>
  <sheetViews>
    <sheetView showGridLines="0" zoomScaleNormal="100" zoomScaleSheetLayoutView="100" workbookViewId="0">
      <selection activeCell="Q9" sqref="Q9"/>
    </sheetView>
  </sheetViews>
  <sheetFormatPr defaultRowHeight="15"/>
  <cols>
    <col min="1" max="1" width="11.42578125" style="126" customWidth="1"/>
    <col min="2" max="2" width="10.42578125" style="126" customWidth="1"/>
    <col min="3" max="4" width="9.140625" style="126"/>
    <col min="5" max="5" width="3" style="126" customWidth="1"/>
    <col min="6" max="9" width="10" style="126" customWidth="1"/>
    <col min="10" max="10" width="2" style="126" customWidth="1"/>
    <col min="11" max="11" width="9.140625" style="126"/>
    <col min="12" max="12" width="13.85546875" style="126" customWidth="1"/>
    <col min="13" max="13" width="10.28515625" style="126" customWidth="1"/>
    <col min="14" max="14" width="11.140625" style="126" customWidth="1"/>
    <col min="15" max="256" width="9.140625" style="126"/>
    <col min="257" max="257" width="11.42578125" style="126" customWidth="1"/>
    <col min="258" max="258" width="10.42578125" style="126" customWidth="1"/>
    <col min="259" max="260" width="9.140625" style="126"/>
    <col min="261" max="261" width="3" style="126" customWidth="1"/>
    <col min="262" max="262" width="9.140625" style="126"/>
    <col min="263" max="263" width="9" style="126" customWidth="1"/>
    <col min="264" max="264" width="9.140625" style="126"/>
    <col min="265" max="265" width="8.42578125" style="126" customWidth="1"/>
    <col min="266" max="266" width="2" style="126" customWidth="1"/>
    <col min="267" max="267" width="9.140625" style="126"/>
    <col min="268" max="268" width="13.85546875" style="126" customWidth="1"/>
    <col min="269" max="269" width="10.28515625" style="126" customWidth="1"/>
    <col min="270" max="270" width="11.140625" style="126" customWidth="1"/>
    <col min="271" max="512" width="9.140625" style="126"/>
    <col min="513" max="513" width="11.42578125" style="126" customWidth="1"/>
    <col min="514" max="514" width="10.42578125" style="126" customWidth="1"/>
    <col min="515" max="516" width="9.140625" style="126"/>
    <col min="517" max="517" width="3" style="126" customWidth="1"/>
    <col min="518" max="518" width="9.140625" style="126"/>
    <col min="519" max="519" width="9" style="126" customWidth="1"/>
    <col min="520" max="520" width="9.140625" style="126"/>
    <col min="521" max="521" width="8.42578125" style="126" customWidth="1"/>
    <col min="522" max="522" width="2" style="126" customWidth="1"/>
    <col min="523" max="523" width="9.140625" style="126"/>
    <col min="524" max="524" width="13.85546875" style="126" customWidth="1"/>
    <col min="525" max="525" width="10.28515625" style="126" customWidth="1"/>
    <col min="526" max="526" width="11.140625" style="126" customWidth="1"/>
    <col min="527" max="768" width="9.140625" style="126"/>
    <col min="769" max="769" width="11.42578125" style="126" customWidth="1"/>
    <col min="770" max="770" width="10.42578125" style="126" customWidth="1"/>
    <col min="771" max="772" width="9.140625" style="126"/>
    <col min="773" max="773" width="3" style="126" customWidth="1"/>
    <col min="774" max="774" width="9.140625" style="126"/>
    <col min="775" max="775" width="9" style="126" customWidth="1"/>
    <col min="776" max="776" width="9.140625" style="126"/>
    <col min="777" max="777" width="8.42578125" style="126" customWidth="1"/>
    <col min="778" max="778" width="2" style="126" customWidth="1"/>
    <col min="779" max="779" width="9.140625" style="126"/>
    <col min="780" max="780" width="13.85546875" style="126" customWidth="1"/>
    <col min="781" max="781" width="10.28515625" style="126" customWidth="1"/>
    <col min="782" max="782" width="11.140625" style="126" customWidth="1"/>
    <col min="783" max="1024" width="9.140625" style="126"/>
    <col min="1025" max="1025" width="11.42578125" style="126" customWidth="1"/>
    <col min="1026" max="1026" width="10.42578125" style="126" customWidth="1"/>
    <col min="1027" max="1028" width="9.140625" style="126"/>
    <col min="1029" max="1029" width="3" style="126" customWidth="1"/>
    <col min="1030" max="1030" width="9.140625" style="126"/>
    <col min="1031" max="1031" width="9" style="126" customWidth="1"/>
    <col min="1032" max="1032" width="9.140625" style="126"/>
    <col min="1033" max="1033" width="8.42578125" style="126" customWidth="1"/>
    <col min="1034" max="1034" width="2" style="126" customWidth="1"/>
    <col min="1035" max="1035" width="9.140625" style="126"/>
    <col min="1036" max="1036" width="13.85546875" style="126" customWidth="1"/>
    <col min="1037" max="1037" width="10.28515625" style="126" customWidth="1"/>
    <col min="1038" max="1038" width="11.140625" style="126" customWidth="1"/>
    <col min="1039" max="1280" width="9.140625" style="126"/>
    <col min="1281" max="1281" width="11.42578125" style="126" customWidth="1"/>
    <col min="1282" max="1282" width="10.42578125" style="126" customWidth="1"/>
    <col min="1283" max="1284" width="9.140625" style="126"/>
    <col min="1285" max="1285" width="3" style="126" customWidth="1"/>
    <col min="1286" max="1286" width="9.140625" style="126"/>
    <col min="1287" max="1287" width="9" style="126" customWidth="1"/>
    <col min="1288" max="1288" width="9.140625" style="126"/>
    <col min="1289" max="1289" width="8.42578125" style="126" customWidth="1"/>
    <col min="1290" max="1290" width="2" style="126" customWidth="1"/>
    <col min="1291" max="1291" width="9.140625" style="126"/>
    <col min="1292" max="1292" width="13.85546875" style="126" customWidth="1"/>
    <col min="1293" max="1293" width="10.28515625" style="126" customWidth="1"/>
    <col min="1294" max="1294" width="11.140625" style="126" customWidth="1"/>
    <col min="1295" max="1536" width="9.140625" style="126"/>
    <col min="1537" max="1537" width="11.42578125" style="126" customWidth="1"/>
    <col min="1538" max="1538" width="10.42578125" style="126" customWidth="1"/>
    <col min="1539" max="1540" width="9.140625" style="126"/>
    <col min="1541" max="1541" width="3" style="126" customWidth="1"/>
    <col min="1542" max="1542" width="9.140625" style="126"/>
    <col min="1543" max="1543" width="9" style="126" customWidth="1"/>
    <col min="1544" max="1544" width="9.140625" style="126"/>
    <col min="1545" max="1545" width="8.42578125" style="126" customWidth="1"/>
    <col min="1546" max="1546" width="2" style="126" customWidth="1"/>
    <col min="1547" max="1547" width="9.140625" style="126"/>
    <col min="1548" max="1548" width="13.85546875" style="126" customWidth="1"/>
    <col min="1549" max="1549" width="10.28515625" style="126" customWidth="1"/>
    <col min="1550" max="1550" width="11.140625" style="126" customWidth="1"/>
    <col min="1551" max="1792" width="9.140625" style="126"/>
    <col min="1793" max="1793" width="11.42578125" style="126" customWidth="1"/>
    <col min="1794" max="1794" width="10.42578125" style="126" customWidth="1"/>
    <col min="1795" max="1796" width="9.140625" style="126"/>
    <col min="1797" max="1797" width="3" style="126" customWidth="1"/>
    <col min="1798" max="1798" width="9.140625" style="126"/>
    <col min="1799" max="1799" width="9" style="126" customWidth="1"/>
    <col min="1800" max="1800" width="9.140625" style="126"/>
    <col min="1801" max="1801" width="8.42578125" style="126" customWidth="1"/>
    <col min="1802" max="1802" width="2" style="126" customWidth="1"/>
    <col min="1803" max="1803" width="9.140625" style="126"/>
    <col min="1804" max="1804" width="13.85546875" style="126" customWidth="1"/>
    <col min="1805" max="1805" width="10.28515625" style="126" customWidth="1"/>
    <col min="1806" max="1806" width="11.140625" style="126" customWidth="1"/>
    <col min="1807" max="2048" width="9.140625" style="126"/>
    <col min="2049" max="2049" width="11.42578125" style="126" customWidth="1"/>
    <col min="2050" max="2050" width="10.42578125" style="126" customWidth="1"/>
    <col min="2051" max="2052" width="9.140625" style="126"/>
    <col min="2053" max="2053" width="3" style="126" customWidth="1"/>
    <col min="2054" max="2054" width="9.140625" style="126"/>
    <col min="2055" max="2055" width="9" style="126" customWidth="1"/>
    <col min="2056" max="2056" width="9.140625" style="126"/>
    <col min="2057" max="2057" width="8.42578125" style="126" customWidth="1"/>
    <col min="2058" max="2058" width="2" style="126" customWidth="1"/>
    <col min="2059" max="2059" width="9.140625" style="126"/>
    <col min="2060" max="2060" width="13.85546875" style="126" customWidth="1"/>
    <col min="2061" max="2061" width="10.28515625" style="126" customWidth="1"/>
    <col min="2062" max="2062" width="11.140625" style="126" customWidth="1"/>
    <col min="2063" max="2304" width="9.140625" style="126"/>
    <col min="2305" max="2305" width="11.42578125" style="126" customWidth="1"/>
    <col min="2306" max="2306" width="10.42578125" style="126" customWidth="1"/>
    <col min="2307" max="2308" width="9.140625" style="126"/>
    <col min="2309" max="2309" width="3" style="126" customWidth="1"/>
    <col min="2310" max="2310" width="9.140625" style="126"/>
    <col min="2311" max="2311" width="9" style="126" customWidth="1"/>
    <col min="2312" max="2312" width="9.140625" style="126"/>
    <col min="2313" max="2313" width="8.42578125" style="126" customWidth="1"/>
    <col min="2314" max="2314" width="2" style="126" customWidth="1"/>
    <col min="2315" max="2315" width="9.140625" style="126"/>
    <col min="2316" max="2316" width="13.85546875" style="126" customWidth="1"/>
    <col min="2317" max="2317" width="10.28515625" style="126" customWidth="1"/>
    <col min="2318" max="2318" width="11.140625" style="126" customWidth="1"/>
    <col min="2319" max="2560" width="9.140625" style="126"/>
    <col min="2561" max="2561" width="11.42578125" style="126" customWidth="1"/>
    <col min="2562" max="2562" width="10.42578125" style="126" customWidth="1"/>
    <col min="2563" max="2564" width="9.140625" style="126"/>
    <col min="2565" max="2565" width="3" style="126" customWidth="1"/>
    <col min="2566" max="2566" width="9.140625" style="126"/>
    <col min="2567" max="2567" width="9" style="126" customWidth="1"/>
    <col min="2568" max="2568" width="9.140625" style="126"/>
    <col min="2569" max="2569" width="8.42578125" style="126" customWidth="1"/>
    <col min="2570" max="2570" width="2" style="126" customWidth="1"/>
    <col min="2571" max="2571" width="9.140625" style="126"/>
    <col min="2572" max="2572" width="13.85546875" style="126" customWidth="1"/>
    <col min="2573" max="2573" width="10.28515625" style="126" customWidth="1"/>
    <col min="2574" max="2574" width="11.140625" style="126" customWidth="1"/>
    <col min="2575" max="2816" width="9.140625" style="126"/>
    <col min="2817" max="2817" width="11.42578125" style="126" customWidth="1"/>
    <col min="2818" max="2818" width="10.42578125" style="126" customWidth="1"/>
    <col min="2819" max="2820" width="9.140625" style="126"/>
    <col min="2821" max="2821" width="3" style="126" customWidth="1"/>
    <col min="2822" max="2822" width="9.140625" style="126"/>
    <col min="2823" max="2823" width="9" style="126" customWidth="1"/>
    <col min="2824" max="2824" width="9.140625" style="126"/>
    <col min="2825" max="2825" width="8.42578125" style="126" customWidth="1"/>
    <col min="2826" max="2826" width="2" style="126" customWidth="1"/>
    <col min="2827" max="2827" width="9.140625" style="126"/>
    <col min="2828" max="2828" width="13.85546875" style="126" customWidth="1"/>
    <col min="2829" max="2829" width="10.28515625" style="126" customWidth="1"/>
    <col min="2830" max="2830" width="11.140625" style="126" customWidth="1"/>
    <col min="2831" max="3072" width="9.140625" style="126"/>
    <col min="3073" max="3073" width="11.42578125" style="126" customWidth="1"/>
    <col min="3074" max="3074" width="10.42578125" style="126" customWidth="1"/>
    <col min="3075" max="3076" width="9.140625" style="126"/>
    <col min="3077" max="3077" width="3" style="126" customWidth="1"/>
    <col min="3078" max="3078" width="9.140625" style="126"/>
    <col min="3079" max="3079" width="9" style="126" customWidth="1"/>
    <col min="3080" max="3080" width="9.140625" style="126"/>
    <col min="3081" max="3081" width="8.42578125" style="126" customWidth="1"/>
    <col min="3082" max="3082" width="2" style="126" customWidth="1"/>
    <col min="3083" max="3083" width="9.140625" style="126"/>
    <col min="3084" max="3084" width="13.85546875" style="126" customWidth="1"/>
    <col min="3085" max="3085" width="10.28515625" style="126" customWidth="1"/>
    <col min="3086" max="3086" width="11.140625" style="126" customWidth="1"/>
    <col min="3087" max="3328" width="9.140625" style="126"/>
    <col min="3329" max="3329" width="11.42578125" style="126" customWidth="1"/>
    <col min="3330" max="3330" width="10.42578125" style="126" customWidth="1"/>
    <col min="3331" max="3332" width="9.140625" style="126"/>
    <col min="3333" max="3333" width="3" style="126" customWidth="1"/>
    <col min="3334" max="3334" width="9.140625" style="126"/>
    <col min="3335" max="3335" width="9" style="126" customWidth="1"/>
    <col min="3336" max="3336" width="9.140625" style="126"/>
    <col min="3337" max="3337" width="8.42578125" style="126" customWidth="1"/>
    <col min="3338" max="3338" width="2" style="126" customWidth="1"/>
    <col min="3339" max="3339" width="9.140625" style="126"/>
    <col min="3340" max="3340" width="13.85546875" style="126" customWidth="1"/>
    <col min="3341" max="3341" width="10.28515625" style="126" customWidth="1"/>
    <col min="3342" max="3342" width="11.140625" style="126" customWidth="1"/>
    <col min="3343" max="3584" width="9.140625" style="126"/>
    <col min="3585" max="3585" width="11.42578125" style="126" customWidth="1"/>
    <col min="3586" max="3586" width="10.42578125" style="126" customWidth="1"/>
    <col min="3587" max="3588" width="9.140625" style="126"/>
    <col min="3589" max="3589" width="3" style="126" customWidth="1"/>
    <col min="3590" max="3590" width="9.140625" style="126"/>
    <col min="3591" max="3591" width="9" style="126" customWidth="1"/>
    <col min="3592" max="3592" width="9.140625" style="126"/>
    <col min="3593" max="3593" width="8.42578125" style="126" customWidth="1"/>
    <col min="3594" max="3594" width="2" style="126" customWidth="1"/>
    <col min="3595" max="3595" width="9.140625" style="126"/>
    <col min="3596" max="3596" width="13.85546875" style="126" customWidth="1"/>
    <col min="3597" max="3597" width="10.28515625" style="126" customWidth="1"/>
    <col min="3598" max="3598" width="11.140625" style="126" customWidth="1"/>
    <col min="3599" max="3840" width="9.140625" style="126"/>
    <col min="3841" max="3841" width="11.42578125" style="126" customWidth="1"/>
    <col min="3842" max="3842" width="10.42578125" style="126" customWidth="1"/>
    <col min="3843" max="3844" width="9.140625" style="126"/>
    <col min="3845" max="3845" width="3" style="126" customWidth="1"/>
    <col min="3846" max="3846" width="9.140625" style="126"/>
    <col min="3847" max="3847" width="9" style="126" customWidth="1"/>
    <col min="3848" max="3848" width="9.140625" style="126"/>
    <col min="3849" max="3849" width="8.42578125" style="126" customWidth="1"/>
    <col min="3850" max="3850" width="2" style="126" customWidth="1"/>
    <col min="3851" max="3851" width="9.140625" style="126"/>
    <col min="3852" max="3852" width="13.85546875" style="126" customWidth="1"/>
    <col min="3853" max="3853" width="10.28515625" style="126" customWidth="1"/>
    <col min="3854" max="3854" width="11.140625" style="126" customWidth="1"/>
    <col min="3855" max="4096" width="9.140625" style="126"/>
    <col min="4097" max="4097" width="11.42578125" style="126" customWidth="1"/>
    <col min="4098" max="4098" width="10.42578125" style="126" customWidth="1"/>
    <col min="4099" max="4100" width="9.140625" style="126"/>
    <col min="4101" max="4101" width="3" style="126" customWidth="1"/>
    <col min="4102" max="4102" width="9.140625" style="126"/>
    <col min="4103" max="4103" width="9" style="126" customWidth="1"/>
    <col min="4104" max="4104" width="9.140625" style="126"/>
    <col min="4105" max="4105" width="8.42578125" style="126" customWidth="1"/>
    <col min="4106" max="4106" width="2" style="126" customWidth="1"/>
    <col min="4107" max="4107" width="9.140625" style="126"/>
    <col min="4108" max="4108" width="13.85546875" style="126" customWidth="1"/>
    <col min="4109" max="4109" width="10.28515625" style="126" customWidth="1"/>
    <col min="4110" max="4110" width="11.140625" style="126" customWidth="1"/>
    <col min="4111" max="4352" width="9.140625" style="126"/>
    <col min="4353" max="4353" width="11.42578125" style="126" customWidth="1"/>
    <col min="4354" max="4354" width="10.42578125" style="126" customWidth="1"/>
    <col min="4355" max="4356" width="9.140625" style="126"/>
    <col min="4357" max="4357" width="3" style="126" customWidth="1"/>
    <col min="4358" max="4358" width="9.140625" style="126"/>
    <col min="4359" max="4359" width="9" style="126" customWidth="1"/>
    <col min="4360" max="4360" width="9.140625" style="126"/>
    <col min="4361" max="4361" width="8.42578125" style="126" customWidth="1"/>
    <col min="4362" max="4362" width="2" style="126" customWidth="1"/>
    <col min="4363" max="4363" width="9.140625" style="126"/>
    <col min="4364" max="4364" width="13.85546875" style="126" customWidth="1"/>
    <col min="4365" max="4365" width="10.28515625" style="126" customWidth="1"/>
    <col min="4366" max="4366" width="11.140625" style="126" customWidth="1"/>
    <col min="4367" max="4608" width="9.140625" style="126"/>
    <col min="4609" max="4609" width="11.42578125" style="126" customWidth="1"/>
    <col min="4610" max="4610" width="10.42578125" style="126" customWidth="1"/>
    <col min="4611" max="4612" width="9.140625" style="126"/>
    <col min="4613" max="4613" width="3" style="126" customWidth="1"/>
    <col min="4614" max="4614" width="9.140625" style="126"/>
    <col min="4615" max="4615" width="9" style="126" customWidth="1"/>
    <col min="4616" max="4616" width="9.140625" style="126"/>
    <col min="4617" max="4617" width="8.42578125" style="126" customWidth="1"/>
    <col min="4618" max="4618" width="2" style="126" customWidth="1"/>
    <col min="4619" max="4619" width="9.140625" style="126"/>
    <col min="4620" max="4620" width="13.85546875" style="126" customWidth="1"/>
    <col min="4621" max="4621" width="10.28515625" style="126" customWidth="1"/>
    <col min="4622" max="4622" width="11.140625" style="126" customWidth="1"/>
    <col min="4623" max="4864" width="9.140625" style="126"/>
    <col min="4865" max="4865" width="11.42578125" style="126" customWidth="1"/>
    <col min="4866" max="4866" width="10.42578125" style="126" customWidth="1"/>
    <col min="4867" max="4868" width="9.140625" style="126"/>
    <col min="4869" max="4869" width="3" style="126" customWidth="1"/>
    <col min="4870" max="4870" width="9.140625" style="126"/>
    <col min="4871" max="4871" width="9" style="126" customWidth="1"/>
    <col min="4872" max="4872" width="9.140625" style="126"/>
    <col min="4873" max="4873" width="8.42578125" style="126" customWidth="1"/>
    <col min="4874" max="4874" width="2" style="126" customWidth="1"/>
    <col min="4875" max="4875" width="9.140625" style="126"/>
    <col min="4876" max="4876" width="13.85546875" style="126" customWidth="1"/>
    <col min="4877" max="4877" width="10.28515625" style="126" customWidth="1"/>
    <col min="4878" max="4878" width="11.140625" style="126" customWidth="1"/>
    <col min="4879" max="5120" width="9.140625" style="126"/>
    <col min="5121" max="5121" width="11.42578125" style="126" customWidth="1"/>
    <col min="5122" max="5122" width="10.42578125" style="126" customWidth="1"/>
    <col min="5123" max="5124" width="9.140625" style="126"/>
    <col min="5125" max="5125" width="3" style="126" customWidth="1"/>
    <col min="5126" max="5126" width="9.140625" style="126"/>
    <col min="5127" max="5127" width="9" style="126" customWidth="1"/>
    <col min="5128" max="5128" width="9.140625" style="126"/>
    <col min="5129" max="5129" width="8.42578125" style="126" customWidth="1"/>
    <col min="5130" max="5130" width="2" style="126" customWidth="1"/>
    <col min="5131" max="5131" width="9.140625" style="126"/>
    <col min="5132" max="5132" width="13.85546875" style="126" customWidth="1"/>
    <col min="5133" max="5133" width="10.28515625" style="126" customWidth="1"/>
    <col min="5134" max="5134" width="11.140625" style="126" customWidth="1"/>
    <col min="5135" max="5376" width="9.140625" style="126"/>
    <col min="5377" max="5377" width="11.42578125" style="126" customWidth="1"/>
    <col min="5378" max="5378" width="10.42578125" style="126" customWidth="1"/>
    <col min="5379" max="5380" width="9.140625" style="126"/>
    <col min="5381" max="5381" width="3" style="126" customWidth="1"/>
    <col min="5382" max="5382" width="9.140625" style="126"/>
    <col min="5383" max="5383" width="9" style="126" customWidth="1"/>
    <col min="5384" max="5384" width="9.140625" style="126"/>
    <col min="5385" max="5385" width="8.42578125" style="126" customWidth="1"/>
    <col min="5386" max="5386" width="2" style="126" customWidth="1"/>
    <col min="5387" max="5387" width="9.140625" style="126"/>
    <col min="5388" max="5388" width="13.85546875" style="126" customWidth="1"/>
    <col min="5389" max="5389" width="10.28515625" style="126" customWidth="1"/>
    <col min="5390" max="5390" width="11.140625" style="126" customWidth="1"/>
    <col min="5391" max="5632" width="9.140625" style="126"/>
    <col min="5633" max="5633" width="11.42578125" style="126" customWidth="1"/>
    <col min="5634" max="5634" width="10.42578125" style="126" customWidth="1"/>
    <col min="5635" max="5636" width="9.140625" style="126"/>
    <col min="5637" max="5637" width="3" style="126" customWidth="1"/>
    <col min="5638" max="5638" width="9.140625" style="126"/>
    <col min="5639" max="5639" width="9" style="126" customWidth="1"/>
    <col min="5640" max="5640" width="9.140625" style="126"/>
    <col min="5641" max="5641" width="8.42578125" style="126" customWidth="1"/>
    <col min="5642" max="5642" width="2" style="126" customWidth="1"/>
    <col min="5643" max="5643" width="9.140625" style="126"/>
    <col min="5644" max="5644" width="13.85546875" style="126" customWidth="1"/>
    <col min="5645" max="5645" width="10.28515625" style="126" customWidth="1"/>
    <col min="5646" max="5646" width="11.140625" style="126" customWidth="1"/>
    <col min="5647" max="5888" width="9.140625" style="126"/>
    <col min="5889" max="5889" width="11.42578125" style="126" customWidth="1"/>
    <col min="5890" max="5890" width="10.42578125" style="126" customWidth="1"/>
    <col min="5891" max="5892" width="9.140625" style="126"/>
    <col min="5893" max="5893" width="3" style="126" customWidth="1"/>
    <col min="5894" max="5894" width="9.140625" style="126"/>
    <col min="5895" max="5895" width="9" style="126" customWidth="1"/>
    <col min="5896" max="5896" width="9.140625" style="126"/>
    <col min="5897" max="5897" width="8.42578125" style="126" customWidth="1"/>
    <col min="5898" max="5898" width="2" style="126" customWidth="1"/>
    <col min="5899" max="5899" width="9.140625" style="126"/>
    <col min="5900" max="5900" width="13.85546875" style="126" customWidth="1"/>
    <col min="5901" max="5901" width="10.28515625" style="126" customWidth="1"/>
    <col min="5902" max="5902" width="11.140625" style="126" customWidth="1"/>
    <col min="5903" max="6144" width="9.140625" style="126"/>
    <col min="6145" max="6145" width="11.42578125" style="126" customWidth="1"/>
    <col min="6146" max="6146" width="10.42578125" style="126" customWidth="1"/>
    <col min="6147" max="6148" width="9.140625" style="126"/>
    <col min="6149" max="6149" width="3" style="126" customWidth="1"/>
    <col min="6150" max="6150" width="9.140625" style="126"/>
    <col min="6151" max="6151" width="9" style="126" customWidth="1"/>
    <col min="6152" max="6152" width="9.140625" style="126"/>
    <col min="6153" max="6153" width="8.42578125" style="126" customWidth="1"/>
    <col min="6154" max="6154" width="2" style="126" customWidth="1"/>
    <col min="6155" max="6155" width="9.140625" style="126"/>
    <col min="6156" max="6156" width="13.85546875" style="126" customWidth="1"/>
    <col min="6157" max="6157" width="10.28515625" style="126" customWidth="1"/>
    <col min="6158" max="6158" width="11.140625" style="126" customWidth="1"/>
    <col min="6159" max="6400" width="9.140625" style="126"/>
    <col min="6401" max="6401" width="11.42578125" style="126" customWidth="1"/>
    <col min="6402" max="6402" width="10.42578125" style="126" customWidth="1"/>
    <col min="6403" max="6404" width="9.140625" style="126"/>
    <col min="6405" max="6405" width="3" style="126" customWidth="1"/>
    <col min="6406" max="6406" width="9.140625" style="126"/>
    <col min="6407" max="6407" width="9" style="126" customWidth="1"/>
    <col min="6408" max="6408" width="9.140625" style="126"/>
    <col min="6409" max="6409" width="8.42578125" style="126" customWidth="1"/>
    <col min="6410" max="6410" width="2" style="126" customWidth="1"/>
    <col min="6411" max="6411" width="9.140625" style="126"/>
    <col min="6412" max="6412" width="13.85546875" style="126" customWidth="1"/>
    <col min="6413" max="6413" width="10.28515625" style="126" customWidth="1"/>
    <col min="6414" max="6414" width="11.140625" style="126" customWidth="1"/>
    <col min="6415" max="6656" width="9.140625" style="126"/>
    <col min="6657" max="6657" width="11.42578125" style="126" customWidth="1"/>
    <col min="6658" max="6658" width="10.42578125" style="126" customWidth="1"/>
    <col min="6659" max="6660" width="9.140625" style="126"/>
    <col min="6661" max="6661" width="3" style="126" customWidth="1"/>
    <col min="6662" max="6662" width="9.140625" style="126"/>
    <col min="6663" max="6663" width="9" style="126" customWidth="1"/>
    <col min="6664" max="6664" width="9.140625" style="126"/>
    <col min="6665" max="6665" width="8.42578125" style="126" customWidth="1"/>
    <col min="6666" max="6666" width="2" style="126" customWidth="1"/>
    <col min="6667" max="6667" width="9.140625" style="126"/>
    <col min="6668" max="6668" width="13.85546875" style="126" customWidth="1"/>
    <col min="6669" max="6669" width="10.28515625" style="126" customWidth="1"/>
    <col min="6670" max="6670" width="11.140625" style="126" customWidth="1"/>
    <col min="6671" max="6912" width="9.140625" style="126"/>
    <col min="6913" max="6913" width="11.42578125" style="126" customWidth="1"/>
    <col min="6914" max="6914" width="10.42578125" style="126" customWidth="1"/>
    <col min="6915" max="6916" width="9.140625" style="126"/>
    <col min="6917" max="6917" width="3" style="126" customWidth="1"/>
    <col min="6918" max="6918" width="9.140625" style="126"/>
    <col min="6919" max="6919" width="9" style="126" customWidth="1"/>
    <col min="6920" max="6920" width="9.140625" style="126"/>
    <col min="6921" max="6921" width="8.42578125" style="126" customWidth="1"/>
    <col min="6922" max="6922" width="2" style="126" customWidth="1"/>
    <col min="6923" max="6923" width="9.140625" style="126"/>
    <col min="6924" max="6924" width="13.85546875" style="126" customWidth="1"/>
    <col min="6925" max="6925" width="10.28515625" style="126" customWidth="1"/>
    <col min="6926" max="6926" width="11.140625" style="126" customWidth="1"/>
    <col min="6927" max="7168" width="9.140625" style="126"/>
    <col min="7169" max="7169" width="11.42578125" style="126" customWidth="1"/>
    <col min="7170" max="7170" width="10.42578125" style="126" customWidth="1"/>
    <col min="7171" max="7172" width="9.140625" style="126"/>
    <col min="7173" max="7173" width="3" style="126" customWidth="1"/>
    <col min="7174" max="7174" width="9.140625" style="126"/>
    <col min="7175" max="7175" width="9" style="126" customWidth="1"/>
    <col min="7176" max="7176" width="9.140625" style="126"/>
    <col min="7177" max="7177" width="8.42578125" style="126" customWidth="1"/>
    <col min="7178" max="7178" width="2" style="126" customWidth="1"/>
    <col min="7179" max="7179" width="9.140625" style="126"/>
    <col min="7180" max="7180" width="13.85546875" style="126" customWidth="1"/>
    <col min="7181" max="7181" width="10.28515625" style="126" customWidth="1"/>
    <col min="7182" max="7182" width="11.140625" style="126" customWidth="1"/>
    <col min="7183" max="7424" width="9.140625" style="126"/>
    <col min="7425" max="7425" width="11.42578125" style="126" customWidth="1"/>
    <col min="7426" max="7426" width="10.42578125" style="126" customWidth="1"/>
    <col min="7427" max="7428" width="9.140625" style="126"/>
    <col min="7429" max="7429" width="3" style="126" customWidth="1"/>
    <col min="7430" max="7430" width="9.140625" style="126"/>
    <col min="7431" max="7431" width="9" style="126" customWidth="1"/>
    <col min="7432" max="7432" width="9.140625" style="126"/>
    <col min="7433" max="7433" width="8.42578125" style="126" customWidth="1"/>
    <col min="7434" max="7434" width="2" style="126" customWidth="1"/>
    <col min="7435" max="7435" width="9.140625" style="126"/>
    <col min="7436" max="7436" width="13.85546875" style="126" customWidth="1"/>
    <col min="7437" max="7437" width="10.28515625" style="126" customWidth="1"/>
    <col min="7438" max="7438" width="11.140625" style="126" customWidth="1"/>
    <col min="7439" max="7680" width="9.140625" style="126"/>
    <col min="7681" max="7681" width="11.42578125" style="126" customWidth="1"/>
    <col min="7682" max="7682" width="10.42578125" style="126" customWidth="1"/>
    <col min="7683" max="7684" width="9.140625" style="126"/>
    <col min="7685" max="7685" width="3" style="126" customWidth="1"/>
    <col min="7686" max="7686" width="9.140625" style="126"/>
    <col min="7687" max="7687" width="9" style="126" customWidth="1"/>
    <col min="7688" max="7688" width="9.140625" style="126"/>
    <col min="7689" max="7689" width="8.42578125" style="126" customWidth="1"/>
    <col min="7690" max="7690" width="2" style="126" customWidth="1"/>
    <col min="7691" max="7691" width="9.140625" style="126"/>
    <col min="7692" max="7692" width="13.85546875" style="126" customWidth="1"/>
    <col min="7693" max="7693" width="10.28515625" style="126" customWidth="1"/>
    <col min="7694" max="7694" width="11.140625" style="126" customWidth="1"/>
    <col min="7695" max="7936" width="9.140625" style="126"/>
    <col min="7937" max="7937" width="11.42578125" style="126" customWidth="1"/>
    <col min="7938" max="7938" width="10.42578125" style="126" customWidth="1"/>
    <col min="7939" max="7940" width="9.140625" style="126"/>
    <col min="7941" max="7941" width="3" style="126" customWidth="1"/>
    <col min="7942" max="7942" width="9.140625" style="126"/>
    <col min="7943" max="7943" width="9" style="126" customWidth="1"/>
    <col min="7944" max="7944" width="9.140625" style="126"/>
    <col min="7945" max="7945" width="8.42578125" style="126" customWidth="1"/>
    <col min="7946" max="7946" width="2" style="126" customWidth="1"/>
    <col min="7947" max="7947" width="9.140625" style="126"/>
    <col min="7948" max="7948" width="13.85546875" style="126" customWidth="1"/>
    <col min="7949" max="7949" width="10.28515625" style="126" customWidth="1"/>
    <col min="7950" max="7950" width="11.140625" style="126" customWidth="1"/>
    <col min="7951" max="8192" width="9.140625" style="126"/>
    <col min="8193" max="8193" width="11.42578125" style="126" customWidth="1"/>
    <col min="8194" max="8194" width="10.42578125" style="126" customWidth="1"/>
    <col min="8195" max="8196" width="9.140625" style="126"/>
    <col min="8197" max="8197" width="3" style="126" customWidth="1"/>
    <col min="8198" max="8198" width="9.140625" style="126"/>
    <col min="8199" max="8199" width="9" style="126" customWidth="1"/>
    <col min="8200" max="8200" width="9.140625" style="126"/>
    <col min="8201" max="8201" width="8.42578125" style="126" customWidth="1"/>
    <col min="8202" max="8202" width="2" style="126" customWidth="1"/>
    <col min="8203" max="8203" width="9.140625" style="126"/>
    <col min="8204" max="8204" width="13.85546875" style="126" customWidth="1"/>
    <col min="8205" max="8205" width="10.28515625" style="126" customWidth="1"/>
    <col min="8206" max="8206" width="11.140625" style="126" customWidth="1"/>
    <col min="8207" max="8448" width="9.140625" style="126"/>
    <col min="8449" max="8449" width="11.42578125" style="126" customWidth="1"/>
    <col min="8450" max="8450" width="10.42578125" style="126" customWidth="1"/>
    <col min="8451" max="8452" width="9.140625" style="126"/>
    <col min="8453" max="8453" width="3" style="126" customWidth="1"/>
    <col min="8454" max="8454" width="9.140625" style="126"/>
    <col min="8455" max="8455" width="9" style="126" customWidth="1"/>
    <col min="8456" max="8456" width="9.140625" style="126"/>
    <col min="8457" max="8457" width="8.42578125" style="126" customWidth="1"/>
    <col min="8458" max="8458" width="2" style="126" customWidth="1"/>
    <col min="8459" max="8459" width="9.140625" style="126"/>
    <col min="8460" max="8460" width="13.85546875" style="126" customWidth="1"/>
    <col min="8461" max="8461" width="10.28515625" style="126" customWidth="1"/>
    <col min="8462" max="8462" width="11.140625" style="126" customWidth="1"/>
    <col min="8463" max="8704" width="9.140625" style="126"/>
    <col min="8705" max="8705" width="11.42578125" style="126" customWidth="1"/>
    <col min="8706" max="8706" width="10.42578125" style="126" customWidth="1"/>
    <col min="8707" max="8708" width="9.140625" style="126"/>
    <col min="8709" max="8709" width="3" style="126" customWidth="1"/>
    <col min="8710" max="8710" width="9.140625" style="126"/>
    <col min="8711" max="8711" width="9" style="126" customWidth="1"/>
    <col min="8712" max="8712" width="9.140625" style="126"/>
    <col min="8713" max="8713" width="8.42578125" style="126" customWidth="1"/>
    <col min="8714" max="8714" width="2" style="126" customWidth="1"/>
    <col min="8715" max="8715" width="9.140625" style="126"/>
    <col min="8716" max="8716" width="13.85546875" style="126" customWidth="1"/>
    <col min="8717" max="8717" width="10.28515625" style="126" customWidth="1"/>
    <col min="8718" max="8718" width="11.140625" style="126" customWidth="1"/>
    <col min="8719" max="8960" width="9.140625" style="126"/>
    <col min="8961" max="8961" width="11.42578125" style="126" customWidth="1"/>
    <col min="8962" max="8962" width="10.42578125" style="126" customWidth="1"/>
    <col min="8963" max="8964" width="9.140625" style="126"/>
    <col min="8965" max="8965" width="3" style="126" customWidth="1"/>
    <col min="8966" max="8966" width="9.140625" style="126"/>
    <col min="8967" max="8967" width="9" style="126" customWidth="1"/>
    <col min="8968" max="8968" width="9.140625" style="126"/>
    <col min="8969" max="8969" width="8.42578125" style="126" customWidth="1"/>
    <col min="8970" max="8970" width="2" style="126" customWidth="1"/>
    <col min="8971" max="8971" width="9.140625" style="126"/>
    <col min="8972" max="8972" width="13.85546875" style="126" customWidth="1"/>
    <col min="8973" max="8973" width="10.28515625" style="126" customWidth="1"/>
    <col min="8974" max="8974" width="11.140625" style="126" customWidth="1"/>
    <col min="8975" max="9216" width="9.140625" style="126"/>
    <col min="9217" max="9217" width="11.42578125" style="126" customWidth="1"/>
    <col min="9218" max="9218" width="10.42578125" style="126" customWidth="1"/>
    <col min="9219" max="9220" width="9.140625" style="126"/>
    <col min="9221" max="9221" width="3" style="126" customWidth="1"/>
    <col min="9222" max="9222" width="9.140625" style="126"/>
    <col min="9223" max="9223" width="9" style="126" customWidth="1"/>
    <col min="9224" max="9224" width="9.140625" style="126"/>
    <col min="9225" max="9225" width="8.42578125" style="126" customWidth="1"/>
    <col min="9226" max="9226" width="2" style="126" customWidth="1"/>
    <col min="9227" max="9227" width="9.140625" style="126"/>
    <col min="9228" max="9228" width="13.85546875" style="126" customWidth="1"/>
    <col min="9229" max="9229" width="10.28515625" style="126" customWidth="1"/>
    <col min="9230" max="9230" width="11.140625" style="126" customWidth="1"/>
    <col min="9231" max="9472" width="9.140625" style="126"/>
    <col min="9473" max="9473" width="11.42578125" style="126" customWidth="1"/>
    <col min="9474" max="9474" width="10.42578125" style="126" customWidth="1"/>
    <col min="9475" max="9476" width="9.140625" style="126"/>
    <col min="9477" max="9477" width="3" style="126" customWidth="1"/>
    <col min="9478" max="9478" width="9.140625" style="126"/>
    <col min="9479" max="9479" width="9" style="126" customWidth="1"/>
    <col min="9480" max="9480" width="9.140625" style="126"/>
    <col min="9481" max="9481" width="8.42578125" style="126" customWidth="1"/>
    <col min="9482" max="9482" width="2" style="126" customWidth="1"/>
    <col min="9483" max="9483" width="9.140625" style="126"/>
    <col min="9484" max="9484" width="13.85546875" style="126" customWidth="1"/>
    <col min="9485" max="9485" width="10.28515625" style="126" customWidth="1"/>
    <col min="9486" max="9486" width="11.140625" style="126" customWidth="1"/>
    <col min="9487" max="9728" width="9.140625" style="126"/>
    <col min="9729" max="9729" width="11.42578125" style="126" customWidth="1"/>
    <col min="9730" max="9730" width="10.42578125" style="126" customWidth="1"/>
    <col min="9731" max="9732" width="9.140625" style="126"/>
    <col min="9733" max="9733" width="3" style="126" customWidth="1"/>
    <col min="9734" max="9734" width="9.140625" style="126"/>
    <col min="9735" max="9735" width="9" style="126" customWidth="1"/>
    <col min="9736" max="9736" width="9.140625" style="126"/>
    <col min="9737" max="9737" width="8.42578125" style="126" customWidth="1"/>
    <col min="9738" max="9738" width="2" style="126" customWidth="1"/>
    <col min="9739" max="9739" width="9.140625" style="126"/>
    <col min="9740" max="9740" width="13.85546875" style="126" customWidth="1"/>
    <col min="9741" max="9741" width="10.28515625" style="126" customWidth="1"/>
    <col min="9742" max="9742" width="11.140625" style="126" customWidth="1"/>
    <col min="9743" max="9984" width="9.140625" style="126"/>
    <col min="9985" max="9985" width="11.42578125" style="126" customWidth="1"/>
    <col min="9986" max="9986" width="10.42578125" style="126" customWidth="1"/>
    <col min="9987" max="9988" width="9.140625" style="126"/>
    <col min="9989" max="9989" width="3" style="126" customWidth="1"/>
    <col min="9990" max="9990" width="9.140625" style="126"/>
    <col min="9991" max="9991" width="9" style="126" customWidth="1"/>
    <col min="9992" max="9992" width="9.140625" style="126"/>
    <col min="9993" max="9993" width="8.42578125" style="126" customWidth="1"/>
    <col min="9994" max="9994" width="2" style="126" customWidth="1"/>
    <col min="9995" max="9995" width="9.140625" style="126"/>
    <col min="9996" max="9996" width="13.85546875" style="126" customWidth="1"/>
    <col min="9997" max="9997" width="10.28515625" style="126" customWidth="1"/>
    <col min="9998" max="9998" width="11.140625" style="126" customWidth="1"/>
    <col min="9999" max="10240" width="9.140625" style="126"/>
    <col min="10241" max="10241" width="11.42578125" style="126" customWidth="1"/>
    <col min="10242" max="10242" width="10.42578125" style="126" customWidth="1"/>
    <col min="10243" max="10244" width="9.140625" style="126"/>
    <col min="10245" max="10245" width="3" style="126" customWidth="1"/>
    <col min="10246" max="10246" width="9.140625" style="126"/>
    <col min="10247" max="10247" width="9" style="126" customWidth="1"/>
    <col min="10248" max="10248" width="9.140625" style="126"/>
    <col min="10249" max="10249" width="8.42578125" style="126" customWidth="1"/>
    <col min="10250" max="10250" width="2" style="126" customWidth="1"/>
    <col min="10251" max="10251" width="9.140625" style="126"/>
    <col min="10252" max="10252" width="13.85546875" style="126" customWidth="1"/>
    <col min="10253" max="10253" width="10.28515625" style="126" customWidth="1"/>
    <col min="10254" max="10254" width="11.140625" style="126" customWidth="1"/>
    <col min="10255" max="10496" width="9.140625" style="126"/>
    <col min="10497" max="10497" width="11.42578125" style="126" customWidth="1"/>
    <col min="10498" max="10498" width="10.42578125" style="126" customWidth="1"/>
    <col min="10499" max="10500" width="9.140625" style="126"/>
    <col min="10501" max="10501" width="3" style="126" customWidth="1"/>
    <col min="10502" max="10502" width="9.140625" style="126"/>
    <col min="10503" max="10503" width="9" style="126" customWidth="1"/>
    <col min="10504" max="10504" width="9.140625" style="126"/>
    <col min="10505" max="10505" width="8.42578125" style="126" customWidth="1"/>
    <col min="10506" max="10506" width="2" style="126" customWidth="1"/>
    <col min="10507" max="10507" width="9.140625" style="126"/>
    <col min="10508" max="10508" width="13.85546875" style="126" customWidth="1"/>
    <col min="10509" max="10509" width="10.28515625" style="126" customWidth="1"/>
    <col min="10510" max="10510" width="11.140625" style="126" customWidth="1"/>
    <col min="10511" max="10752" width="9.140625" style="126"/>
    <col min="10753" max="10753" width="11.42578125" style="126" customWidth="1"/>
    <col min="10754" max="10754" width="10.42578125" style="126" customWidth="1"/>
    <col min="10755" max="10756" width="9.140625" style="126"/>
    <col min="10757" max="10757" width="3" style="126" customWidth="1"/>
    <col min="10758" max="10758" width="9.140625" style="126"/>
    <col min="10759" max="10759" width="9" style="126" customWidth="1"/>
    <col min="10760" max="10760" width="9.140625" style="126"/>
    <col min="10761" max="10761" width="8.42578125" style="126" customWidth="1"/>
    <col min="10762" max="10762" width="2" style="126" customWidth="1"/>
    <col min="10763" max="10763" width="9.140625" style="126"/>
    <col min="10764" max="10764" width="13.85546875" style="126" customWidth="1"/>
    <col min="10765" max="10765" width="10.28515625" style="126" customWidth="1"/>
    <col min="10766" max="10766" width="11.140625" style="126" customWidth="1"/>
    <col min="10767" max="11008" width="9.140625" style="126"/>
    <col min="11009" max="11009" width="11.42578125" style="126" customWidth="1"/>
    <col min="11010" max="11010" width="10.42578125" style="126" customWidth="1"/>
    <col min="11011" max="11012" width="9.140625" style="126"/>
    <col min="11013" max="11013" width="3" style="126" customWidth="1"/>
    <col min="11014" max="11014" width="9.140625" style="126"/>
    <col min="11015" max="11015" width="9" style="126" customWidth="1"/>
    <col min="11016" max="11016" width="9.140625" style="126"/>
    <col min="11017" max="11017" width="8.42578125" style="126" customWidth="1"/>
    <col min="11018" max="11018" width="2" style="126" customWidth="1"/>
    <col min="11019" max="11019" width="9.140625" style="126"/>
    <col min="11020" max="11020" width="13.85546875" style="126" customWidth="1"/>
    <col min="11021" max="11021" width="10.28515625" style="126" customWidth="1"/>
    <col min="11022" max="11022" width="11.140625" style="126" customWidth="1"/>
    <col min="11023" max="11264" width="9.140625" style="126"/>
    <col min="11265" max="11265" width="11.42578125" style="126" customWidth="1"/>
    <col min="11266" max="11266" width="10.42578125" style="126" customWidth="1"/>
    <col min="11267" max="11268" width="9.140625" style="126"/>
    <col min="11269" max="11269" width="3" style="126" customWidth="1"/>
    <col min="11270" max="11270" width="9.140625" style="126"/>
    <col min="11271" max="11271" width="9" style="126" customWidth="1"/>
    <col min="11272" max="11272" width="9.140625" style="126"/>
    <col min="11273" max="11273" width="8.42578125" style="126" customWidth="1"/>
    <col min="11274" max="11274" width="2" style="126" customWidth="1"/>
    <col min="11275" max="11275" width="9.140625" style="126"/>
    <col min="11276" max="11276" width="13.85546875" style="126" customWidth="1"/>
    <col min="11277" max="11277" width="10.28515625" style="126" customWidth="1"/>
    <col min="11278" max="11278" width="11.140625" style="126" customWidth="1"/>
    <col min="11279" max="11520" width="9.140625" style="126"/>
    <col min="11521" max="11521" width="11.42578125" style="126" customWidth="1"/>
    <col min="11522" max="11522" width="10.42578125" style="126" customWidth="1"/>
    <col min="11523" max="11524" width="9.140625" style="126"/>
    <col min="11525" max="11525" width="3" style="126" customWidth="1"/>
    <col min="11526" max="11526" width="9.140625" style="126"/>
    <col min="11527" max="11527" width="9" style="126" customWidth="1"/>
    <col min="11528" max="11528" width="9.140625" style="126"/>
    <col min="11529" max="11529" width="8.42578125" style="126" customWidth="1"/>
    <col min="11530" max="11530" width="2" style="126" customWidth="1"/>
    <col min="11531" max="11531" width="9.140625" style="126"/>
    <col min="11532" max="11532" width="13.85546875" style="126" customWidth="1"/>
    <col min="11533" max="11533" width="10.28515625" style="126" customWidth="1"/>
    <col min="11534" max="11534" width="11.140625" style="126" customWidth="1"/>
    <col min="11535" max="11776" width="9.140625" style="126"/>
    <col min="11777" max="11777" width="11.42578125" style="126" customWidth="1"/>
    <col min="11778" max="11778" width="10.42578125" style="126" customWidth="1"/>
    <col min="11779" max="11780" width="9.140625" style="126"/>
    <col min="11781" max="11781" width="3" style="126" customWidth="1"/>
    <col min="11782" max="11782" width="9.140625" style="126"/>
    <col min="11783" max="11783" width="9" style="126" customWidth="1"/>
    <col min="11784" max="11784" width="9.140625" style="126"/>
    <col min="11785" max="11785" width="8.42578125" style="126" customWidth="1"/>
    <col min="11786" max="11786" width="2" style="126" customWidth="1"/>
    <col min="11787" max="11787" width="9.140625" style="126"/>
    <col min="11788" max="11788" width="13.85546875" style="126" customWidth="1"/>
    <col min="11789" max="11789" width="10.28515625" style="126" customWidth="1"/>
    <col min="11790" max="11790" width="11.140625" style="126" customWidth="1"/>
    <col min="11791" max="12032" width="9.140625" style="126"/>
    <col min="12033" max="12033" width="11.42578125" style="126" customWidth="1"/>
    <col min="12034" max="12034" width="10.42578125" style="126" customWidth="1"/>
    <col min="12035" max="12036" width="9.140625" style="126"/>
    <col min="12037" max="12037" width="3" style="126" customWidth="1"/>
    <col min="12038" max="12038" width="9.140625" style="126"/>
    <col min="12039" max="12039" width="9" style="126" customWidth="1"/>
    <col min="12040" max="12040" width="9.140625" style="126"/>
    <col min="12041" max="12041" width="8.42578125" style="126" customWidth="1"/>
    <col min="12042" max="12042" width="2" style="126" customWidth="1"/>
    <col min="12043" max="12043" width="9.140625" style="126"/>
    <col min="12044" max="12044" width="13.85546875" style="126" customWidth="1"/>
    <col min="12045" max="12045" width="10.28515625" style="126" customWidth="1"/>
    <col min="12046" max="12046" width="11.140625" style="126" customWidth="1"/>
    <col min="12047" max="12288" width="9.140625" style="126"/>
    <col min="12289" max="12289" width="11.42578125" style="126" customWidth="1"/>
    <col min="12290" max="12290" width="10.42578125" style="126" customWidth="1"/>
    <col min="12291" max="12292" width="9.140625" style="126"/>
    <col min="12293" max="12293" width="3" style="126" customWidth="1"/>
    <col min="12294" max="12294" width="9.140625" style="126"/>
    <col min="12295" max="12295" width="9" style="126" customWidth="1"/>
    <col min="12296" max="12296" width="9.140625" style="126"/>
    <col min="12297" max="12297" width="8.42578125" style="126" customWidth="1"/>
    <col min="12298" max="12298" width="2" style="126" customWidth="1"/>
    <col min="12299" max="12299" width="9.140625" style="126"/>
    <col min="12300" max="12300" width="13.85546875" style="126" customWidth="1"/>
    <col min="12301" max="12301" width="10.28515625" style="126" customWidth="1"/>
    <col min="12302" max="12302" width="11.140625" style="126" customWidth="1"/>
    <col min="12303" max="12544" width="9.140625" style="126"/>
    <col min="12545" max="12545" width="11.42578125" style="126" customWidth="1"/>
    <col min="12546" max="12546" width="10.42578125" style="126" customWidth="1"/>
    <col min="12547" max="12548" width="9.140625" style="126"/>
    <col min="12549" max="12549" width="3" style="126" customWidth="1"/>
    <col min="12550" max="12550" width="9.140625" style="126"/>
    <col min="12551" max="12551" width="9" style="126" customWidth="1"/>
    <col min="12552" max="12552" width="9.140625" style="126"/>
    <col min="12553" max="12553" width="8.42578125" style="126" customWidth="1"/>
    <col min="12554" max="12554" width="2" style="126" customWidth="1"/>
    <col min="12555" max="12555" width="9.140625" style="126"/>
    <col min="12556" max="12556" width="13.85546875" style="126" customWidth="1"/>
    <col min="12557" max="12557" width="10.28515625" style="126" customWidth="1"/>
    <col min="12558" max="12558" width="11.140625" style="126" customWidth="1"/>
    <col min="12559" max="12800" width="9.140625" style="126"/>
    <col min="12801" max="12801" width="11.42578125" style="126" customWidth="1"/>
    <col min="12802" max="12802" width="10.42578125" style="126" customWidth="1"/>
    <col min="12803" max="12804" width="9.140625" style="126"/>
    <col min="12805" max="12805" width="3" style="126" customWidth="1"/>
    <col min="12806" max="12806" width="9.140625" style="126"/>
    <col min="12807" max="12807" width="9" style="126" customWidth="1"/>
    <col min="12808" max="12808" width="9.140625" style="126"/>
    <col min="12809" max="12809" width="8.42578125" style="126" customWidth="1"/>
    <col min="12810" max="12810" width="2" style="126" customWidth="1"/>
    <col min="12811" max="12811" width="9.140625" style="126"/>
    <col min="12812" max="12812" width="13.85546875" style="126" customWidth="1"/>
    <col min="12813" max="12813" width="10.28515625" style="126" customWidth="1"/>
    <col min="12814" max="12814" width="11.140625" style="126" customWidth="1"/>
    <col min="12815" max="13056" width="9.140625" style="126"/>
    <col min="13057" max="13057" width="11.42578125" style="126" customWidth="1"/>
    <col min="13058" max="13058" width="10.42578125" style="126" customWidth="1"/>
    <col min="13059" max="13060" width="9.140625" style="126"/>
    <col min="13061" max="13061" width="3" style="126" customWidth="1"/>
    <col min="13062" max="13062" width="9.140625" style="126"/>
    <col min="13063" max="13063" width="9" style="126" customWidth="1"/>
    <col min="13064" max="13064" width="9.140625" style="126"/>
    <col min="13065" max="13065" width="8.42578125" style="126" customWidth="1"/>
    <col min="13066" max="13066" width="2" style="126" customWidth="1"/>
    <col min="13067" max="13067" width="9.140625" style="126"/>
    <col min="13068" max="13068" width="13.85546875" style="126" customWidth="1"/>
    <col min="13069" max="13069" width="10.28515625" style="126" customWidth="1"/>
    <col min="13070" max="13070" width="11.140625" style="126" customWidth="1"/>
    <col min="13071" max="13312" width="9.140625" style="126"/>
    <col min="13313" max="13313" width="11.42578125" style="126" customWidth="1"/>
    <col min="13314" max="13314" width="10.42578125" style="126" customWidth="1"/>
    <col min="13315" max="13316" width="9.140625" style="126"/>
    <col min="13317" max="13317" width="3" style="126" customWidth="1"/>
    <col min="13318" max="13318" width="9.140625" style="126"/>
    <col min="13319" max="13319" width="9" style="126" customWidth="1"/>
    <col min="13320" max="13320" width="9.140625" style="126"/>
    <col min="13321" max="13321" width="8.42578125" style="126" customWidth="1"/>
    <col min="13322" max="13322" width="2" style="126" customWidth="1"/>
    <col min="13323" max="13323" width="9.140625" style="126"/>
    <col min="13324" max="13324" width="13.85546875" style="126" customWidth="1"/>
    <col min="13325" max="13325" width="10.28515625" style="126" customWidth="1"/>
    <col min="13326" max="13326" width="11.140625" style="126" customWidth="1"/>
    <col min="13327" max="13568" width="9.140625" style="126"/>
    <col min="13569" max="13569" width="11.42578125" style="126" customWidth="1"/>
    <col min="13570" max="13570" width="10.42578125" style="126" customWidth="1"/>
    <col min="13571" max="13572" width="9.140625" style="126"/>
    <col min="13573" max="13573" width="3" style="126" customWidth="1"/>
    <col min="13574" max="13574" width="9.140625" style="126"/>
    <col min="13575" max="13575" width="9" style="126" customWidth="1"/>
    <col min="13576" max="13576" width="9.140625" style="126"/>
    <col min="13577" max="13577" width="8.42578125" style="126" customWidth="1"/>
    <col min="13578" max="13578" width="2" style="126" customWidth="1"/>
    <col min="13579" max="13579" width="9.140625" style="126"/>
    <col min="13580" max="13580" width="13.85546875" style="126" customWidth="1"/>
    <col min="13581" max="13581" width="10.28515625" style="126" customWidth="1"/>
    <col min="13582" max="13582" width="11.140625" style="126" customWidth="1"/>
    <col min="13583" max="13824" width="9.140625" style="126"/>
    <col min="13825" max="13825" width="11.42578125" style="126" customWidth="1"/>
    <col min="13826" max="13826" width="10.42578125" style="126" customWidth="1"/>
    <col min="13827" max="13828" width="9.140625" style="126"/>
    <col min="13829" max="13829" width="3" style="126" customWidth="1"/>
    <col min="13830" max="13830" width="9.140625" style="126"/>
    <col min="13831" max="13831" width="9" style="126" customWidth="1"/>
    <col min="13832" max="13832" width="9.140625" style="126"/>
    <col min="13833" max="13833" width="8.42578125" style="126" customWidth="1"/>
    <col min="13834" max="13834" width="2" style="126" customWidth="1"/>
    <col min="13835" max="13835" width="9.140625" style="126"/>
    <col min="13836" max="13836" width="13.85546875" style="126" customWidth="1"/>
    <col min="13837" max="13837" width="10.28515625" style="126" customWidth="1"/>
    <col min="13838" max="13838" width="11.140625" style="126" customWidth="1"/>
    <col min="13839" max="14080" width="9.140625" style="126"/>
    <col min="14081" max="14081" width="11.42578125" style="126" customWidth="1"/>
    <col min="14082" max="14082" width="10.42578125" style="126" customWidth="1"/>
    <col min="14083" max="14084" width="9.140625" style="126"/>
    <col min="14085" max="14085" width="3" style="126" customWidth="1"/>
    <col min="14086" max="14086" width="9.140625" style="126"/>
    <col min="14087" max="14087" width="9" style="126" customWidth="1"/>
    <col min="14088" max="14088" width="9.140625" style="126"/>
    <col min="14089" max="14089" width="8.42578125" style="126" customWidth="1"/>
    <col min="14090" max="14090" width="2" style="126" customWidth="1"/>
    <col min="14091" max="14091" width="9.140625" style="126"/>
    <col min="14092" max="14092" width="13.85546875" style="126" customWidth="1"/>
    <col min="14093" max="14093" width="10.28515625" style="126" customWidth="1"/>
    <col min="14094" max="14094" width="11.140625" style="126" customWidth="1"/>
    <col min="14095" max="14336" width="9.140625" style="126"/>
    <col min="14337" max="14337" width="11.42578125" style="126" customWidth="1"/>
    <col min="14338" max="14338" width="10.42578125" style="126" customWidth="1"/>
    <col min="14339" max="14340" width="9.140625" style="126"/>
    <col min="14341" max="14341" width="3" style="126" customWidth="1"/>
    <col min="14342" max="14342" width="9.140625" style="126"/>
    <col min="14343" max="14343" width="9" style="126" customWidth="1"/>
    <col min="14344" max="14344" width="9.140625" style="126"/>
    <col min="14345" max="14345" width="8.42578125" style="126" customWidth="1"/>
    <col min="14346" max="14346" width="2" style="126" customWidth="1"/>
    <col min="14347" max="14347" width="9.140625" style="126"/>
    <col min="14348" max="14348" width="13.85546875" style="126" customWidth="1"/>
    <col min="14349" max="14349" width="10.28515625" style="126" customWidth="1"/>
    <col min="14350" max="14350" width="11.140625" style="126" customWidth="1"/>
    <col min="14351" max="14592" width="9.140625" style="126"/>
    <col min="14593" max="14593" width="11.42578125" style="126" customWidth="1"/>
    <col min="14594" max="14594" width="10.42578125" style="126" customWidth="1"/>
    <col min="14595" max="14596" width="9.140625" style="126"/>
    <col min="14597" max="14597" width="3" style="126" customWidth="1"/>
    <col min="14598" max="14598" width="9.140625" style="126"/>
    <col min="14599" max="14599" width="9" style="126" customWidth="1"/>
    <col min="14600" max="14600" width="9.140625" style="126"/>
    <col min="14601" max="14601" width="8.42578125" style="126" customWidth="1"/>
    <col min="14602" max="14602" width="2" style="126" customWidth="1"/>
    <col min="14603" max="14603" width="9.140625" style="126"/>
    <col min="14604" max="14604" width="13.85546875" style="126" customWidth="1"/>
    <col min="14605" max="14605" width="10.28515625" style="126" customWidth="1"/>
    <col min="14606" max="14606" width="11.140625" style="126" customWidth="1"/>
    <col min="14607" max="14848" width="9.140625" style="126"/>
    <col min="14849" max="14849" width="11.42578125" style="126" customWidth="1"/>
    <col min="14850" max="14850" width="10.42578125" style="126" customWidth="1"/>
    <col min="14851" max="14852" width="9.140625" style="126"/>
    <col min="14853" max="14853" width="3" style="126" customWidth="1"/>
    <col min="14854" max="14854" width="9.140625" style="126"/>
    <col min="14855" max="14855" width="9" style="126" customWidth="1"/>
    <col min="14856" max="14856" width="9.140625" style="126"/>
    <col min="14857" max="14857" width="8.42578125" style="126" customWidth="1"/>
    <col min="14858" max="14858" width="2" style="126" customWidth="1"/>
    <col min="14859" max="14859" width="9.140625" style="126"/>
    <col min="14860" max="14860" width="13.85546875" style="126" customWidth="1"/>
    <col min="14861" max="14861" width="10.28515625" style="126" customWidth="1"/>
    <col min="14862" max="14862" width="11.140625" style="126" customWidth="1"/>
    <col min="14863" max="15104" width="9.140625" style="126"/>
    <col min="15105" max="15105" width="11.42578125" style="126" customWidth="1"/>
    <col min="15106" max="15106" width="10.42578125" style="126" customWidth="1"/>
    <col min="15107" max="15108" width="9.140625" style="126"/>
    <col min="15109" max="15109" width="3" style="126" customWidth="1"/>
    <col min="15110" max="15110" width="9.140625" style="126"/>
    <col min="15111" max="15111" width="9" style="126" customWidth="1"/>
    <col min="15112" max="15112" width="9.140625" style="126"/>
    <col min="15113" max="15113" width="8.42578125" style="126" customWidth="1"/>
    <col min="15114" max="15114" width="2" style="126" customWidth="1"/>
    <col min="15115" max="15115" width="9.140625" style="126"/>
    <col min="15116" max="15116" width="13.85546875" style="126" customWidth="1"/>
    <col min="15117" max="15117" width="10.28515625" style="126" customWidth="1"/>
    <col min="15118" max="15118" width="11.140625" style="126" customWidth="1"/>
    <col min="15119" max="15360" width="9.140625" style="126"/>
    <col min="15361" max="15361" width="11.42578125" style="126" customWidth="1"/>
    <col min="15362" max="15362" width="10.42578125" style="126" customWidth="1"/>
    <col min="15363" max="15364" width="9.140625" style="126"/>
    <col min="15365" max="15365" width="3" style="126" customWidth="1"/>
    <col min="15366" max="15366" width="9.140625" style="126"/>
    <col min="15367" max="15367" width="9" style="126" customWidth="1"/>
    <col min="15368" max="15368" width="9.140625" style="126"/>
    <col min="15369" max="15369" width="8.42578125" style="126" customWidth="1"/>
    <col min="15370" max="15370" width="2" style="126" customWidth="1"/>
    <col min="15371" max="15371" width="9.140625" style="126"/>
    <col min="15372" max="15372" width="13.85546875" style="126" customWidth="1"/>
    <col min="15373" max="15373" width="10.28515625" style="126" customWidth="1"/>
    <col min="15374" max="15374" width="11.140625" style="126" customWidth="1"/>
    <col min="15375" max="15616" width="9.140625" style="126"/>
    <col min="15617" max="15617" width="11.42578125" style="126" customWidth="1"/>
    <col min="15618" max="15618" width="10.42578125" style="126" customWidth="1"/>
    <col min="15619" max="15620" width="9.140625" style="126"/>
    <col min="15621" max="15621" width="3" style="126" customWidth="1"/>
    <col min="15622" max="15622" width="9.140625" style="126"/>
    <col min="15623" max="15623" width="9" style="126" customWidth="1"/>
    <col min="15624" max="15624" width="9.140625" style="126"/>
    <col min="15625" max="15625" width="8.42578125" style="126" customWidth="1"/>
    <col min="15626" max="15626" width="2" style="126" customWidth="1"/>
    <col min="15627" max="15627" width="9.140625" style="126"/>
    <col min="15628" max="15628" width="13.85546875" style="126" customWidth="1"/>
    <col min="15629" max="15629" width="10.28515625" style="126" customWidth="1"/>
    <col min="15630" max="15630" width="11.140625" style="126" customWidth="1"/>
    <col min="15631" max="15872" width="9.140625" style="126"/>
    <col min="15873" max="15873" width="11.42578125" style="126" customWidth="1"/>
    <col min="15874" max="15874" width="10.42578125" style="126" customWidth="1"/>
    <col min="15875" max="15876" width="9.140625" style="126"/>
    <col min="15877" max="15877" width="3" style="126" customWidth="1"/>
    <col min="15878" max="15878" width="9.140625" style="126"/>
    <col min="15879" max="15879" width="9" style="126" customWidth="1"/>
    <col min="15880" max="15880" width="9.140625" style="126"/>
    <col min="15881" max="15881" width="8.42578125" style="126" customWidth="1"/>
    <col min="15882" max="15882" width="2" style="126" customWidth="1"/>
    <col min="15883" max="15883" width="9.140625" style="126"/>
    <col min="15884" max="15884" width="13.85546875" style="126" customWidth="1"/>
    <col min="15885" max="15885" width="10.28515625" style="126" customWidth="1"/>
    <col min="15886" max="15886" width="11.140625" style="126" customWidth="1"/>
    <col min="15887" max="16128" width="9.140625" style="126"/>
    <col min="16129" max="16129" width="11.42578125" style="126" customWidth="1"/>
    <col min="16130" max="16130" width="10.42578125" style="126" customWidth="1"/>
    <col min="16131" max="16132" width="9.140625" style="126"/>
    <col min="16133" max="16133" width="3" style="126" customWidth="1"/>
    <col min="16134" max="16134" width="9.140625" style="126"/>
    <col min="16135" max="16135" width="9" style="126" customWidth="1"/>
    <col min="16136" max="16136" width="9.140625" style="126"/>
    <col min="16137" max="16137" width="8.42578125" style="126" customWidth="1"/>
    <col min="16138" max="16138" width="2" style="126" customWidth="1"/>
    <col min="16139" max="16139" width="9.140625" style="126"/>
    <col min="16140" max="16140" width="13.85546875" style="126" customWidth="1"/>
    <col min="16141" max="16141" width="10.28515625" style="126" customWidth="1"/>
    <col min="16142" max="16142" width="11.140625" style="126" customWidth="1"/>
    <col min="16143" max="16384" width="9.140625" style="126"/>
  </cols>
  <sheetData>
    <row r="1" spans="1:14" ht="18.75">
      <c r="A1" s="1430" t="s">
        <v>811</v>
      </c>
      <c r="B1" s="1430"/>
      <c r="C1" s="1430"/>
      <c r="D1" s="1430"/>
      <c r="E1" s="1430"/>
      <c r="F1" s="1430"/>
      <c r="G1" s="1430"/>
      <c r="H1" s="1430"/>
      <c r="I1" s="1430"/>
      <c r="J1" s="1430"/>
      <c r="K1" s="1430"/>
      <c r="L1" s="1430"/>
      <c r="M1" s="1430"/>
      <c r="N1" s="1430"/>
    </row>
    <row r="2" spans="1:14" ht="14.25" customHeight="1"/>
    <row r="3" spans="1:14" ht="15.75" thickBot="1">
      <c r="A3" s="1431" t="s">
        <v>617</v>
      </c>
      <c r="B3" s="1431"/>
      <c r="C3" s="1431"/>
      <c r="K3" s="1432" t="s">
        <v>618</v>
      </c>
      <c r="L3" s="1432"/>
      <c r="M3" s="1432"/>
      <c r="N3" s="1432"/>
    </row>
    <row r="4" spans="1:14" ht="15.75" thickBot="1">
      <c r="A4" s="1433" t="s">
        <v>619</v>
      </c>
      <c r="B4" s="1434"/>
      <c r="F4" s="1435" t="s">
        <v>620</v>
      </c>
      <c r="G4" s="1436"/>
      <c r="H4" s="1433" t="s">
        <v>621</v>
      </c>
      <c r="I4" s="1434"/>
      <c r="K4" s="1435" t="s">
        <v>622</v>
      </c>
      <c r="L4" s="1436"/>
      <c r="M4" s="1435" t="s">
        <v>623</v>
      </c>
      <c r="N4" s="1436"/>
    </row>
    <row r="5" spans="1:14" s="127" customFormat="1" ht="12" thickBot="1">
      <c r="A5" s="420" t="s">
        <v>626</v>
      </c>
      <c r="B5" s="421" t="s">
        <v>790</v>
      </c>
      <c r="F5" s="412" t="s">
        <v>747</v>
      </c>
      <c r="G5" s="413" t="s">
        <v>795</v>
      </c>
      <c r="H5" s="412" t="s">
        <v>747</v>
      </c>
      <c r="I5" s="413" t="s">
        <v>795</v>
      </c>
      <c r="K5" s="420" t="s">
        <v>637</v>
      </c>
      <c r="L5" s="421" t="s">
        <v>790</v>
      </c>
      <c r="M5" s="420" t="s">
        <v>631</v>
      </c>
      <c r="N5" s="421" t="s">
        <v>790</v>
      </c>
    </row>
    <row r="6" spans="1:14" ht="15.75" thickBot="1">
      <c r="A6" s="422"/>
      <c r="B6" s="424"/>
      <c r="C6" s="128"/>
      <c r="D6" s="129"/>
      <c r="F6" s="414" t="s">
        <v>746</v>
      </c>
      <c r="G6" s="425" t="s">
        <v>794</v>
      </c>
      <c r="H6" s="414" t="s">
        <v>746</v>
      </c>
      <c r="I6" s="425" t="s">
        <v>794</v>
      </c>
      <c r="K6" s="422"/>
      <c r="L6" s="424"/>
      <c r="M6" s="422"/>
      <c r="N6" s="424"/>
    </row>
    <row r="7" spans="1:14" ht="15.75" thickBot="1">
      <c r="A7" s="1433" t="s">
        <v>629</v>
      </c>
      <c r="B7" s="1434"/>
      <c r="C7" s="1443" t="s">
        <v>566</v>
      </c>
      <c r="D7" s="1444"/>
      <c r="H7" s="128"/>
      <c r="I7" s="129"/>
      <c r="K7" s="1435" t="s">
        <v>630</v>
      </c>
      <c r="L7" s="1445"/>
      <c r="M7" s="1446"/>
      <c r="N7" s="1434"/>
    </row>
    <row r="8" spans="1:14" s="127" customFormat="1" ht="12" thickBot="1">
      <c r="A8" s="420" t="s">
        <v>625</v>
      </c>
      <c r="B8" s="421" t="s">
        <v>790</v>
      </c>
      <c r="C8" s="130"/>
      <c r="D8" s="131"/>
      <c r="H8" s="1437" t="s">
        <v>566</v>
      </c>
      <c r="I8" s="1447"/>
      <c r="K8" s="420" t="s">
        <v>624</v>
      </c>
      <c r="L8" s="421" t="s">
        <v>790</v>
      </c>
      <c r="M8" s="132"/>
      <c r="N8" s="133"/>
    </row>
    <row r="9" spans="1:14" s="127" customFormat="1" ht="12" thickBot="1">
      <c r="A9" s="422"/>
      <c r="B9" s="423"/>
      <c r="C9" s="134"/>
      <c r="D9" s="134"/>
      <c r="H9" s="135"/>
      <c r="I9" s="131"/>
      <c r="K9" s="422"/>
      <c r="L9" s="423"/>
      <c r="M9" s="136"/>
      <c r="N9" s="137"/>
    </row>
    <row r="11" spans="1:14" ht="15.75" thickBot="1">
      <c r="A11" s="1431" t="s">
        <v>618</v>
      </c>
      <c r="B11" s="1431"/>
      <c r="C11" s="1431"/>
      <c r="D11" s="1431"/>
    </row>
    <row r="12" spans="1:14" ht="15.75" thickBot="1">
      <c r="A12" s="1435" t="s">
        <v>633</v>
      </c>
      <c r="B12" s="1445"/>
      <c r="C12" s="1445"/>
      <c r="D12" s="1436"/>
      <c r="H12" s="1435" t="s">
        <v>634</v>
      </c>
      <c r="I12" s="1436"/>
      <c r="K12" s="1435" t="s">
        <v>635</v>
      </c>
      <c r="L12" s="1445"/>
      <c r="M12" s="1435" t="s">
        <v>636</v>
      </c>
      <c r="N12" s="1436"/>
    </row>
    <row r="13" spans="1:14" s="127" customFormat="1" ht="12" thickBot="1">
      <c r="A13" s="138"/>
      <c r="B13" s="139"/>
      <c r="C13" s="139"/>
      <c r="D13" s="140"/>
      <c r="H13" s="420" t="s">
        <v>642</v>
      </c>
      <c r="I13" s="421" t="s">
        <v>790</v>
      </c>
      <c r="K13" s="1437" t="s">
        <v>638</v>
      </c>
      <c r="L13" s="1438"/>
      <c r="M13" s="1439" t="s">
        <v>639</v>
      </c>
      <c r="N13" s="1440"/>
    </row>
    <row r="14" spans="1:14" s="127" customFormat="1" ht="12" thickBot="1">
      <c r="A14" s="141"/>
      <c r="B14" s="142"/>
      <c r="C14" s="142"/>
      <c r="D14" s="143"/>
      <c r="H14" s="422"/>
      <c r="I14" s="423"/>
      <c r="K14" s="144"/>
      <c r="L14" s="145"/>
      <c r="M14" s="144"/>
      <c r="N14" s="145"/>
    </row>
    <row r="15" spans="1:14" ht="15.75" thickBot="1">
      <c r="A15" s="146"/>
      <c r="B15" s="147"/>
      <c r="C15" s="147"/>
      <c r="D15" s="148"/>
      <c r="H15" s="1441" t="s">
        <v>640</v>
      </c>
      <c r="I15" s="1442"/>
      <c r="K15" s="149"/>
      <c r="L15" s="150"/>
      <c r="M15" s="149"/>
      <c r="N15" s="150"/>
    </row>
    <row r="16" spans="1:14" s="127" customFormat="1" ht="12" thickBot="1">
      <c r="A16" s="151"/>
      <c r="B16" s="152"/>
      <c r="C16" s="152"/>
      <c r="D16" s="153"/>
      <c r="H16" s="420" t="s">
        <v>576</v>
      </c>
      <c r="I16" s="421" t="s">
        <v>790</v>
      </c>
      <c r="K16" s="154"/>
      <c r="L16" s="155"/>
      <c r="M16" s="154"/>
      <c r="N16" s="155"/>
    </row>
    <row r="17" spans="6:14" ht="15.75" thickBot="1">
      <c r="H17" s="422"/>
      <c r="I17" s="424"/>
      <c r="K17" s="156"/>
      <c r="L17" s="157"/>
      <c r="M17" s="156"/>
      <c r="N17" s="157"/>
    </row>
    <row r="18" spans="6:14" ht="15.75" thickBot="1">
      <c r="G18" s="158"/>
    </row>
    <row r="19" spans="6:14" ht="15.75" thickBot="1">
      <c r="F19" s="1433" t="s">
        <v>641</v>
      </c>
      <c r="G19" s="1434"/>
    </row>
    <row r="20" spans="6:14">
      <c r="F20" s="412" t="s">
        <v>747</v>
      </c>
      <c r="G20" s="413" t="s">
        <v>795</v>
      </c>
    </row>
    <row r="21" spans="6:14" ht="15.75" thickBot="1">
      <c r="F21" s="414" t="s">
        <v>746</v>
      </c>
      <c r="G21" s="425" t="s">
        <v>794</v>
      </c>
      <c r="K21" s="162"/>
    </row>
  </sheetData>
  <mergeCells count="21">
    <mergeCell ref="K13:L13"/>
    <mergeCell ref="M13:N13"/>
    <mergeCell ref="H15:I15"/>
    <mergeCell ref="F19:G19"/>
    <mergeCell ref="A7:B7"/>
    <mergeCell ref="C7:D7"/>
    <mergeCell ref="K7:N7"/>
    <mergeCell ref="H8:I8"/>
    <mergeCell ref="A11:D11"/>
    <mergeCell ref="A12:D12"/>
    <mergeCell ref="H12:I12"/>
    <mergeCell ref="K12:L12"/>
    <mergeCell ref="M12:N12"/>
    <mergeCell ref="A1:N1"/>
    <mergeCell ref="A3:C3"/>
    <mergeCell ref="K3:N3"/>
    <mergeCell ref="A4:B4"/>
    <mergeCell ref="F4:G4"/>
    <mergeCell ref="H4:I4"/>
    <mergeCell ref="K4:L4"/>
    <mergeCell ref="M4:N4"/>
  </mergeCells>
  <pageMargins left="0.7" right="0.7" top="0.75" bottom="0.75" header="0.3" footer="0.3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AF31"/>
  <sheetViews>
    <sheetView zoomScale="77" zoomScaleNormal="77" workbookViewId="0">
      <pane xSplit="1" ySplit="2" topLeftCell="B3" activePane="bottomRight" state="frozen"/>
      <selection activeCell="M23" sqref="M23"/>
      <selection pane="topRight" activeCell="M23" sqref="M23"/>
      <selection pane="bottomLeft" activeCell="M23" sqref="M23"/>
      <selection pane="bottomRight" activeCell="A10" sqref="A10"/>
    </sheetView>
  </sheetViews>
  <sheetFormatPr defaultRowHeight="18.75"/>
  <cols>
    <col min="1" max="1" width="21.42578125" style="97" customWidth="1"/>
    <col min="2" max="12" width="3.85546875" style="79" customWidth="1"/>
    <col min="13" max="17" width="19.28515625" style="79" customWidth="1"/>
    <col min="18" max="32" width="4.5703125" style="79" customWidth="1"/>
    <col min="33" max="16384" width="9.140625" style="97"/>
  </cols>
  <sheetData>
    <row r="1" spans="1:32" ht="20.100000000000001" customHeight="1" thickBot="1">
      <c r="A1" s="1448" t="s">
        <v>812</v>
      </c>
      <c r="B1" s="1449"/>
      <c r="C1" s="1449"/>
      <c r="D1" s="1449"/>
      <c r="E1" s="1449"/>
      <c r="F1" s="1449"/>
      <c r="G1" s="1449"/>
      <c r="H1" s="1449"/>
      <c r="I1" s="1449"/>
      <c r="J1" s="1449"/>
      <c r="K1" s="1449"/>
      <c r="L1" s="1449"/>
      <c r="M1" s="1449"/>
      <c r="N1" s="1449"/>
      <c r="O1" s="1449"/>
      <c r="P1" s="1449"/>
      <c r="Q1" s="1449"/>
      <c r="R1" s="1449"/>
      <c r="S1" s="1449"/>
      <c r="T1" s="1449"/>
      <c r="U1" s="1449"/>
      <c r="V1" s="1449"/>
      <c r="W1" s="1449"/>
      <c r="X1" s="1449"/>
      <c r="Y1" s="1449"/>
      <c r="Z1" s="1449"/>
      <c r="AA1" s="1449"/>
      <c r="AB1" s="1449"/>
      <c r="AC1" s="1449"/>
      <c r="AD1" s="1449"/>
      <c r="AE1" s="1449"/>
      <c r="AF1" s="1450"/>
    </row>
    <row r="2" spans="1:32" ht="19.5" thickBot="1">
      <c r="A2" s="98"/>
      <c r="B2" s="99">
        <v>1</v>
      </c>
      <c r="C2" s="99">
        <v>2</v>
      </c>
      <c r="D2" s="99">
        <v>3</v>
      </c>
      <c r="E2" s="99">
        <v>4</v>
      </c>
      <c r="F2" s="99">
        <v>5</v>
      </c>
      <c r="G2" s="99">
        <v>6</v>
      </c>
      <c r="H2" s="99">
        <v>7</v>
      </c>
      <c r="I2" s="99">
        <v>8</v>
      </c>
      <c r="J2" s="543">
        <v>9</v>
      </c>
      <c r="K2" s="99">
        <v>10</v>
      </c>
      <c r="L2" s="99">
        <v>11</v>
      </c>
      <c r="M2" s="99">
        <v>12</v>
      </c>
      <c r="N2" s="99">
        <v>13</v>
      </c>
      <c r="O2" s="99">
        <v>14</v>
      </c>
      <c r="P2" s="99">
        <v>15</v>
      </c>
      <c r="Q2" s="99">
        <v>16</v>
      </c>
      <c r="R2" s="99">
        <v>17</v>
      </c>
      <c r="S2" s="99">
        <v>18</v>
      </c>
      <c r="T2" s="99">
        <v>19</v>
      </c>
      <c r="U2" s="99">
        <v>20</v>
      </c>
      <c r="V2" s="99">
        <v>21</v>
      </c>
      <c r="W2" s="99">
        <v>22</v>
      </c>
      <c r="X2" s="99">
        <v>23</v>
      </c>
      <c r="Y2" s="99">
        <v>24</v>
      </c>
      <c r="Z2" s="99">
        <v>25</v>
      </c>
      <c r="AA2" s="99">
        <v>26</v>
      </c>
      <c r="AB2" s="99">
        <v>27</v>
      </c>
      <c r="AC2" s="99">
        <v>28</v>
      </c>
      <c r="AD2" s="99">
        <v>29</v>
      </c>
      <c r="AE2" s="99">
        <v>30</v>
      </c>
      <c r="AF2" s="169">
        <v>31</v>
      </c>
    </row>
    <row r="3" spans="1:32">
      <c r="A3" s="100" t="s">
        <v>539</v>
      </c>
      <c r="B3" s="101"/>
      <c r="C3" s="101"/>
      <c r="D3" s="101"/>
      <c r="E3" s="101"/>
      <c r="F3" s="101"/>
      <c r="G3" s="101"/>
      <c r="H3" s="101"/>
      <c r="I3" s="101"/>
      <c r="J3" s="544"/>
      <c r="K3" s="101"/>
      <c r="L3" s="101"/>
      <c r="M3" s="426"/>
      <c r="N3" s="426"/>
      <c r="O3" s="426"/>
      <c r="P3" s="426"/>
      <c r="Q3" s="426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70"/>
    </row>
    <row r="4" spans="1:32">
      <c r="A4" s="102" t="s">
        <v>540</v>
      </c>
      <c r="B4" s="108"/>
      <c r="C4" s="108"/>
      <c r="D4" s="108"/>
      <c r="E4" s="108"/>
      <c r="F4" s="108"/>
      <c r="G4" s="108"/>
      <c r="H4" s="108"/>
      <c r="I4" s="108"/>
      <c r="J4" s="545"/>
      <c r="K4" s="108"/>
      <c r="L4" s="108"/>
      <c r="M4" s="427"/>
      <c r="N4" s="427" t="s">
        <v>632</v>
      </c>
      <c r="O4" s="427" t="s">
        <v>632</v>
      </c>
      <c r="P4" s="427" t="s">
        <v>632</v>
      </c>
      <c r="Q4" s="428" t="s">
        <v>632</v>
      </c>
      <c r="R4" s="103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71"/>
    </row>
    <row r="5" spans="1:32">
      <c r="A5" s="102" t="s">
        <v>541</v>
      </c>
      <c r="B5" s="108"/>
      <c r="C5" s="108"/>
      <c r="D5" s="108"/>
      <c r="E5" s="108"/>
      <c r="F5" s="108"/>
      <c r="G5" s="108"/>
      <c r="H5" s="108"/>
      <c r="I5" s="108"/>
      <c r="J5" s="545"/>
      <c r="K5" s="108"/>
      <c r="L5" s="108"/>
      <c r="M5" s="427"/>
      <c r="N5" s="427"/>
      <c r="O5" s="427"/>
      <c r="P5" s="427"/>
      <c r="Q5" s="427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71"/>
    </row>
    <row r="6" spans="1:32" ht="19.5" thickBot="1">
      <c r="A6" s="104"/>
      <c r="B6" s="105"/>
      <c r="C6" s="105"/>
      <c r="D6" s="105"/>
      <c r="E6" s="105"/>
      <c r="F6" s="105"/>
      <c r="G6" s="105"/>
      <c r="H6" s="105"/>
      <c r="I6" s="105"/>
      <c r="J6" s="546"/>
      <c r="K6" s="105"/>
      <c r="L6" s="105"/>
      <c r="M6" s="429"/>
      <c r="N6" s="429"/>
      <c r="O6" s="429"/>
      <c r="P6" s="429"/>
      <c r="Q6" s="429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72"/>
    </row>
    <row r="7" spans="1:32">
      <c r="A7" s="106" t="s">
        <v>542</v>
      </c>
      <c r="B7" s="120"/>
      <c r="C7" s="103"/>
      <c r="D7" s="103"/>
      <c r="E7" s="103"/>
      <c r="F7" s="103"/>
      <c r="G7" s="103"/>
      <c r="H7" s="103"/>
      <c r="I7" s="103"/>
      <c r="J7" s="544"/>
      <c r="K7" s="101"/>
      <c r="L7" s="101"/>
      <c r="M7" s="426"/>
      <c r="N7" s="426"/>
      <c r="O7" s="426"/>
      <c r="P7" s="426"/>
      <c r="Q7" s="426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70"/>
    </row>
    <row r="8" spans="1:32">
      <c r="A8" s="107" t="s">
        <v>543</v>
      </c>
      <c r="B8" s="116"/>
      <c r="C8" s="108"/>
      <c r="D8" s="108"/>
      <c r="E8" s="108"/>
      <c r="F8" s="108"/>
      <c r="G8" s="108"/>
      <c r="H8" s="108"/>
      <c r="I8" s="108"/>
      <c r="J8" s="545"/>
      <c r="K8" s="108"/>
      <c r="L8" s="108"/>
      <c r="M8" s="427"/>
      <c r="N8" s="427" t="s">
        <v>575</v>
      </c>
      <c r="O8" s="427" t="s">
        <v>575</v>
      </c>
      <c r="P8" s="427" t="s">
        <v>575</v>
      </c>
      <c r="Q8" s="427" t="s">
        <v>575</v>
      </c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71"/>
    </row>
    <row r="9" spans="1:32">
      <c r="A9" s="107" t="s">
        <v>541</v>
      </c>
      <c r="B9" s="116"/>
      <c r="C9" s="108"/>
      <c r="D9" s="108"/>
      <c r="E9" s="108"/>
      <c r="F9" s="108"/>
      <c r="G9" s="108"/>
      <c r="H9" s="108"/>
      <c r="I9" s="108"/>
      <c r="J9" s="545"/>
      <c r="K9" s="108"/>
      <c r="L9" s="108"/>
      <c r="M9" s="427"/>
      <c r="N9" s="427"/>
      <c r="O9" s="427"/>
      <c r="P9" s="427"/>
      <c r="Q9" s="427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71"/>
    </row>
    <row r="10" spans="1:32" ht="19.5" thickBot="1">
      <c r="A10" s="109"/>
      <c r="B10" s="165"/>
      <c r="C10" s="113"/>
      <c r="D10" s="113"/>
      <c r="E10" s="113"/>
      <c r="F10" s="113"/>
      <c r="G10" s="113"/>
      <c r="H10" s="113"/>
      <c r="I10" s="113"/>
      <c r="J10" s="546"/>
      <c r="K10" s="105"/>
      <c r="L10" s="105"/>
      <c r="M10" s="429"/>
      <c r="N10" s="429"/>
      <c r="O10" s="429"/>
      <c r="P10" s="429"/>
      <c r="Q10" s="429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72"/>
    </row>
    <row r="11" spans="1:32">
      <c r="A11" s="110" t="s">
        <v>544</v>
      </c>
      <c r="B11" s="101"/>
      <c r="C11" s="101"/>
      <c r="D11" s="101"/>
      <c r="E11" s="101"/>
      <c r="F11" s="101"/>
      <c r="G11" s="101"/>
      <c r="H11" s="101"/>
      <c r="I11" s="101"/>
      <c r="J11" s="544"/>
      <c r="K11" s="101"/>
      <c r="L11" s="101"/>
      <c r="M11" s="426"/>
      <c r="N11" s="426"/>
      <c r="O11" s="426"/>
      <c r="P11" s="426"/>
      <c r="Q11" s="426"/>
      <c r="R11" s="10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73"/>
    </row>
    <row r="12" spans="1:32">
      <c r="A12" s="102" t="s">
        <v>397</v>
      </c>
      <c r="B12" s="108"/>
      <c r="C12" s="108"/>
      <c r="D12" s="108"/>
      <c r="E12" s="108"/>
      <c r="F12" s="108"/>
      <c r="G12" s="108"/>
      <c r="H12" s="108"/>
      <c r="I12" s="108"/>
      <c r="J12" s="545"/>
      <c r="K12" s="108"/>
      <c r="L12" s="108"/>
      <c r="M12" s="427"/>
      <c r="N12" s="427"/>
      <c r="O12" s="427"/>
      <c r="P12" s="427"/>
      <c r="Q12" s="42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71"/>
    </row>
    <row r="13" spans="1:32">
      <c r="A13" s="102" t="s">
        <v>546</v>
      </c>
      <c r="B13" s="108"/>
      <c r="C13" s="108"/>
      <c r="D13" s="108"/>
      <c r="E13" s="108"/>
      <c r="F13" s="108"/>
      <c r="G13" s="108"/>
      <c r="H13" s="108"/>
      <c r="I13" s="108"/>
      <c r="J13" s="545"/>
      <c r="K13" s="108"/>
      <c r="L13" s="108"/>
      <c r="M13" s="427" t="s">
        <v>545</v>
      </c>
      <c r="N13" s="427" t="s">
        <v>545</v>
      </c>
      <c r="O13" s="427" t="s">
        <v>545</v>
      </c>
      <c r="P13" s="427" t="s">
        <v>545</v>
      </c>
      <c r="Q13" s="427" t="s">
        <v>545</v>
      </c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71"/>
    </row>
    <row r="14" spans="1:32" ht="19.5" thickBot="1">
      <c r="A14" s="104"/>
      <c r="B14" s="105"/>
      <c r="C14" s="105"/>
      <c r="D14" s="105"/>
      <c r="E14" s="105"/>
      <c r="F14" s="105"/>
      <c r="G14" s="105"/>
      <c r="H14" s="105"/>
      <c r="I14" s="105"/>
      <c r="J14" s="546"/>
      <c r="K14" s="105"/>
      <c r="L14" s="105"/>
      <c r="M14" s="429"/>
      <c r="N14" s="429"/>
      <c r="O14" s="429"/>
      <c r="P14" s="429"/>
      <c r="Q14" s="429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72"/>
    </row>
    <row r="15" spans="1:32">
      <c r="A15" s="112" t="s">
        <v>547</v>
      </c>
      <c r="B15" s="103"/>
      <c r="C15" s="103"/>
      <c r="D15" s="103"/>
      <c r="E15" s="103"/>
      <c r="F15" s="103"/>
      <c r="G15" s="103"/>
      <c r="H15" s="103"/>
      <c r="I15" s="103"/>
      <c r="J15" s="544"/>
      <c r="K15" s="101"/>
      <c r="L15" s="101"/>
      <c r="M15" s="426"/>
      <c r="N15" s="426"/>
      <c r="O15" s="426"/>
      <c r="P15" s="426"/>
      <c r="Q15" s="426"/>
      <c r="R15" s="111"/>
      <c r="S15" s="111"/>
      <c r="T15" s="111"/>
      <c r="U15" s="11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70"/>
    </row>
    <row r="16" spans="1:32">
      <c r="A16" s="102" t="s">
        <v>397</v>
      </c>
      <c r="B16" s="108"/>
      <c r="C16" s="108"/>
      <c r="D16" s="108"/>
      <c r="E16" s="108"/>
      <c r="F16" s="108"/>
      <c r="G16" s="108"/>
      <c r="H16" s="108"/>
      <c r="I16" s="108"/>
      <c r="J16" s="545"/>
      <c r="K16" s="108"/>
      <c r="L16" s="108"/>
      <c r="M16" s="427"/>
      <c r="N16" s="427"/>
      <c r="O16" s="427" t="s">
        <v>545</v>
      </c>
      <c r="P16" s="427" t="s">
        <v>545</v>
      </c>
      <c r="Q16" s="427" t="s">
        <v>545</v>
      </c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71"/>
    </row>
    <row r="17" spans="1:32">
      <c r="A17" s="102" t="s">
        <v>548</v>
      </c>
      <c r="B17" s="108"/>
      <c r="C17" s="108"/>
      <c r="D17" s="108"/>
      <c r="E17" s="108"/>
      <c r="F17" s="108"/>
      <c r="G17" s="108"/>
      <c r="H17" s="108"/>
      <c r="I17" s="108"/>
      <c r="J17" s="545"/>
      <c r="K17" s="108"/>
      <c r="L17" s="108"/>
      <c r="M17" s="427"/>
      <c r="N17" s="427"/>
      <c r="O17" s="427" t="s">
        <v>545</v>
      </c>
      <c r="P17" s="427" t="s">
        <v>545</v>
      </c>
      <c r="Q17" s="427" t="s">
        <v>545</v>
      </c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71"/>
    </row>
    <row r="18" spans="1:32" ht="19.5" thickBot="1">
      <c r="A18" s="104"/>
      <c r="B18" s="105"/>
      <c r="C18" s="105"/>
      <c r="D18" s="105"/>
      <c r="E18" s="105"/>
      <c r="F18" s="105"/>
      <c r="G18" s="105"/>
      <c r="H18" s="105"/>
      <c r="I18" s="105"/>
      <c r="J18" s="547"/>
      <c r="K18" s="113"/>
      <c r="L18" s="113"/>
      <c r="M18" s="430"/>
      <c r="N18" s="430"/>
      <c r="O18" s="430"/>
      <c r="P18" s="430"/>
      <c r="Q18" s="430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74"/>
    </row>
    <row r="19" spans="1:32">
      <c r="A19" s="114" t="s">
        <v>549</v>
      </c>
      <c r="B19" s="120"/>
      <c r="C19" s="103"/>
      <c r="D19" s="103"/>
      <c r="E19" s="103"/>
      <c r="F19" s="103"/>
      <c r="G19" s="103"/>
      <c r="H19" s="103"/>
      <c r="I19" s="103"/>
      <c r="J19" s="544"/>
      <c r="K19" s="101"/>
      <c r="L19" s="101"/>
      <c r="M19" s="426"/>
      <c r="N19" s="426"/>
      <c r="O19" s="426"/>
      <c r="P19" s="426"/>
      <c r="Q19" s="426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70"/>
    </row>
    <row r="20" spans="1:32">
      <c r="A20" s="107" t="s">
        <v>550</v>
      </c>
      <c r="B20" s="116"/>
      <c r="C20" s="108"/>
      <c r="D20" s="108"/>
      <c r="E20" s="108"/>
      <c r="F20" s="108"/>
      <c r="G20" s="108"/>
      <c r="H20" s="115"/>
      <c r="I20" s="115"/>
      <c r="J20" s="548"/>
      <c r="K20" s="115"/>
      <c r="L20" s="115"/>
      <c r="M20" s="427" t="s">
        <v>496</v>
      </c>
      <c r="N20" s="427" t="s">
        <v>496</v>
      </c>
      <c r="O20" s="427" t="s">
        <v>496</v>
      </c>
      <c r="P20" s="427" t="s">
        <v>496</v>
      </c>
      <c r="Q20" s="427" t="s">
        <v>496</v>
      </c>
      <c r="R20" s="115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71"/>
    </row>
    <row r="21" spans="1:32">
      <c r="A21" s="107" t="s">
        <v>551</v>
      </c>
      <c r="B21" s="116"/>
      <c r="C21" s="108"/>
      <c r="D21" s="108"/>
      <c r="E21" s="108"/>
      <c r="F21" s="108"/>
      <c r="G21" s="108"/>
      <c r="H21" s="108"/>
      <c r="I21" s="108"/>
      <c r="J21" s="545"/>
      <c r="K21" s="108"/>
      <c r="L21" s="108"/>
      <c r="M21" s="427" t="s">
        <v>497</v>
      </c>
      <c r="N21" s="427" t="s">
        <v>497</v>
      </c>
      <c r="O21" s="427" t="s">
        <v>497</v>
      </c>
      <c r="P21" s="427" t="s">
        <v>497</v>
      </c>
      <c r="Q21" s="427" t="s">
        <v>497</v>
      </c>
      <c r="R21" s="117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71"/>
    </row>
    <row r="22" spans="1:32" ht="19.5" thickBot="1">
      <c r="A22" s="118"/>
      <c r="B22" s="164"/>
      <c r="C22" s="105"/>
      <c r="D22" s="105"/>
      <c r="E22" s="105"/>
      <c r="F22" s="105"/>
      <c r="G22" s="105"/>
      <c r="H22" s="105"/>
      <c r="I22" s="105"/>
      <c r="J22" s="546"/>
      <c r="K22" s="105"/>
      <c r="L22" s="105"/>
      <c r="M22" s="429"/>
      <c r="N22" s="429"/>
      <c r="O22" s="429"/>
      <c r="P22" s="429"/>
      <c r="Q22" s="429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72"/>
    </row>
    <row r="23" spans="1:32">
      <c r="A23" s="119" t="s">
        <v>552</v>
      </c>
      <c r="B23" s="163"/>
      <c r="C23" s="101"/>
      <c r="D23" s="101"/>
      <c r="E23" s="101"/>
      <c r="F23" s="101"/>
      <c r="G23" s="101"/>
      <c r="H23" s="101"/>
      <c r="I23" s="101"/>
      <c r="J23" s="549"/>
      <c r="K23" s="103"/>
      <c r="L23" s="103"/>
      <c r="M23" s="428"/>
      <c r="N23" s="428"/>
      <c r="O23" s="428"/>
      <c r="P23" s="428"/>
      <c r="Q23" s="428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75"/>
    </row>
    <row r="24" spans="1:32">
      <c r="A24" s="107" t="s">
        <v>550</v>
      </c>
      <c r="B24" s="116"/>
      <c r="C24" s="108"/>
      <c r="D24" s="108"/>
      <c r="E24" s="108"/>
      <c r="F24" s="108"/>
      <c r="G24" s="108"/>
      <c r="H24" s="108"/>
      <c r="I24" s="108"/>
      <c r="J24" s="545"/>
      <c r="K24" s="108"/>
      <c r="L24" s="108"/>
      <c r="M24" s="427" t="s">
        <v>553</v>
      </c>
      <c r="N24" s="427" t="s">
        <v>553</v>
      </c>
      <c r="O24" s="427" t="s">
        <v>553</v>
      </c>
      <c r="P24" s="427" t="s">
        <v>553</v>
      </c>
      <c r="Q24" s="427" t="s">
        <v>553</v>
      </c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71"/>
    </row>
    <row r="25" spans="1:32">
      <c r="A25" s="107" t="s">
        <v>541</v>
      </c>
      <c r="B25" s="116"/>
      <c r="C25" s="108"/>
      <c r="D25" s="108"/>
      <c r="E25" s="108"/>
      <c r="F25" s="108"/>
      <c r="G25" s="108"/>
      <c r="H25" s="108"/>
      <c r="I25" s="108"/>
      <c r="J25" s="545"/>
      <c r="K25" s="108"/>
      <c r="L25" s="108"/>
      <c r="M25" s="427"/>
      <c r="N25" s="427"/>
      <c r="O25" s="427"/>
      <c r="P25" s="427"/>
      <c r="Q25" s="427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71"/>
    </row>
    <row r="26" spans="1:32" ht="19.5" thickBot="1">
      <c r="A26" s="118"/>
      <c r="B26" s="164"/>
      <c r="C26" s="105"/>
      <c r="D26" s="105"/>
      <c r="E26" s="105"/>
      <c r="F26" s="105"/>
      <c r="G26" s="105"/>
      <c r="H26" s="105"/>
      <c r="I26" s="105"/>
      <c r="J26" s="546"/>
      <c r="K26" s="105"/>
      <c r="L26" s="105"/>
      <c r="M26" s="429"/>
      <c r="N26" s="429"/>
      <c r="O26" s="429"/>
      <c r="P26" s="429"/>
      <c r="Q26" s="429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72"/>
    </row>
    <row r="28" spans="1:32">
      <c r="D28" s="166" t="s">
        <v>554</v>
      </c>
    </row>
    <row r="29" spans="1:32">
      <c r="C29" s="78"/>
      <c r="D29" s="166" t="s">
        <v>553</v>
      </c>
    </row>
    <row r="30" spans="1:32">
      <c r="D30" s="166" t="s">
        <v>545</v>
      </c>
      <c r="E30" s="166" t="s">
        <v>555</v>
      </c>
      <c r="G30" s="79" t="s">
        <v>556</v>
      </c>
    </row>
    <row r="31" spans="1:32">
      <c r="D31" s="167"/>
      <c r="K31" s="168"/>
      <c r="L31" s="168"/>
    </row>
  </sheetData>
  <mergeCells count="1">
    <mergeCell ref="A1:AF1"/>
  </mergeCells>
  <pageMargins left="0.25" right="0.25" top="0.75" bottom="0.75" header="0.3" footer="0.3"/>
  <pageSetup paperSize="9" scale="6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A26"/>
  <sheetViews>
    <sheetView showGridLines="0" topLeftCell="A2" zoomScaleNormal="100" workbookViewId="0">
      <selection activeCell="J17" sqref="J17"/>
    </sheetView>
  </sheetViews>
  <sheetFormatPr defaultRowHeight="15.75"/>
  <cols>
    <col min="1" max="7" width="6.7109375" style="80" customWidth="1"/>
    <col min="8" max="8" width="12.28515625" style="80" customWidth="1"/>
    <col min="9" max="12" width="6.7109375" style="80" customWidth="1"/>
    <col min="13" max="14" width="7.28515625" style="80" bestFit="1" customWidth="1"/>
    <col min="15" max="16384" width="9.140625" style="80"/>
  </cols>
  <sheetData>
    <row r="1" spans="1:14" ht="27.75" customHeight="1">
      <c r="A1" s="1457" t="s">
        <v>509</v>
      </c>
      <c r="B1" s="1457"/>
      <c r="C1" s="1457"/>
      <c r="D1" s="1457"/>
      <c r="E1" s="1457"/>
      <c r="F1" s="1457"/>
      <c r="G1" s="1457"/>
      <c r="H1" s="1457"/>
      <c r="I1" s="1457"/>
      <c r="J1" s="1457"/>
      <c r="K1" s="1457"/>
      <c r="L1" s="1457"/>
      <c r="M1" s="1457"/>
      <c r="N1" s="1457"/>
    </row>
    <row r="2" spans="1:14" ht="13.5" customHeight="1">
      <c r="E2" s="81"/>
    </row>
    <row r="3" spans="1:14" s="82" customFormat="1" ht="50.1" customHeight="1">
      <c r="D3" s="1451" t="s">
        <v>510</v>
      </c>
      <c r="E3" s="1451" t="s">
        <v>511</v>
      </c>
      <c r="F3" s="1451" t="s">
        <v>512</v>
      </c>
      <c r="H3" s="1451" t="s">
        <v>513</v>
      </c>
      <c r="I3" s="1451" t="s">
        <v>514</v>
      </c>
      <c r="J3" s="1451" t="s">
        <v>515</v>
      </c>
      <c r="K3" s="1451" t="s">
        <v>443</v>
      </c>
    </row>
    <row r="4" spans="1:14" s="82" customFormat="1" ht="50.1" customHeight="1">
      <c r="D4" s="1452"/>
      <c r="E4" s="1452"/>
      <c r="F4" s="1452"/>
      <c r="G4" s="1458" t="s">
        <v>516</v>
      </c>
      <c r="H4" s="1452"/>
      <c r="I4" s="1452"/>
      <c r="J4" s="1452"/>
      <c r="K4" s="1452"/>
    </row>
    <row r="5" spans="1:14" s="82" customFormat="1" ht="50.1" customHeight="1">
      <c r="D5" s="83"/>
      <c r="E5" s="83"/>
      <c r="F5" s="83"/>
      <c r="G5" s="1459"/>
      <c r="H5" s="84"/>
      <c r="I5" s="84"/>
      <c r="J5" s="84"/>
      <c r="K5" s="84"/>
    </row>
    <row r="6" spans="1:14" s="82" customFormat="1" ht="50.1" customHeight="1">
      <c r="A6" s="1451" t="s">
        <v>517</v>
      </c>
      <c r="B6" s="1451" t="s">
        <v>518</v>
      </c>
      <c r="C6" s="1451" t="s">
        <v>519</v>
      </c>
      <c r="L6" s="1451" t="s">
        <v>520</v>
      </c>
      <c r="M6" s="1451" t="s">
        <v>521</v>
      </c>
      <c r="N6" s="1451" t="s">
        <v>522</v>
      </c>
    </row>
    <row r="7" spans="1:14" s="82" customFormat="1" ht="50.1" customHeight="1">
      <c r="A7" s="1452"/>
      <c r="B7" s="1452"/>
      <c r="C7" s="1452"/>
      <c r="L7" s="1452"/>
      <c r="M7" s="1452"/>
      <c r="N7" s="1452"/>
    </row>
    <row r="8" spans="1:14" ht="20.100000000000001" customHeight="1">
      <c r="A8" s="81"/>
      <c r="B8" s="81"/>
      <c r="C8" s="81"/>
      <c r="D8" s="81"/>
      <c r="E8" s="81"/>
      <c r="F8" s="81"/>
      <c r="G8" s="81"/>
      <c r="H8" s="81"/>
      <c r="I8" s="85"/>
      <c r="J8" s="86"/>
      <c r="K8" s="86"/>
      <c r="L8" s="81"/>
      <c r="M8" s="81"/>
      <c r="N8" s="81"/>
    </row>
    <row r="9" spans="1:14">
      <c r="F9" s="87"/>
      <c r="G9" s="87"/>
      <c r="H9" s="88"/>
      <c r="I9" s="88"/>
      <c r="J9" s="89"/>
      <c r="K9" s="89"/>
    </row>
    <row r="10" spans="1:14">
      <c r="A10" s="1453" t="s">
        <v>796</v>
      </c>
      <c r="B10" s="1454"/>
      <c r="C10" s="1454"/>
      <c r="D10" s="1454"/>
      <c r="E10" s="1454"/>
      <c r="F10" s="1454"/>
      <c r="G10" s="1454"/>
      <c r="H10" s="1454"/>
      <c r="I10" s="1454"/>
      <c r="J10" s="1454"/>
      <c r="K10" s="1454"/>
      <c r="L10" s="1454"/>
      <c r="M10" s="1454"/>
      <c r="N10" s="1455"/>
    </row>
    <row r="11" spans="1:14" ht="20.100000000000001" customHeight="1">
      <c r="F11" s="90"/>
      <c r="G11" s="90"/>
      <c r="H11" s="88"/>
      <c r="I11" s="88"/>
      <c r="J11" s="89"/>
      <c r="K11" s="89"/>
      <c r="L11" s="89"/>
      <c r="M11" s="89"/>
      <c r="N11" s="89"/>
    </row>
    <row r="12" spans="1:14">
      <c r="A12" s="791" t="s">
        <v>400</v>
      </c>
      <c r="B12" s="791" t="s">
        <v>401</v>
      </c>
      <c r="C12" s="87"/>
      <c r="H12" s="790" t="s">
        <v>400</v>
      </c>
      <c r="I12" s="791" t="s">
        <v>401</v>
      </c>
      <c r="J12" s="92"/>
      <c r="K12" s="89"/>
      <c r="L12" s="89"/>
      <c r="M12" s="89"/>
      <c r="N12" s="89"/>
    </row>
    <row r="13" spans="1:14">
      <c r="A13" s="93">
        <v>1</v>
      </c>
      <c r="B13" s="95">
        <v>1</v>
      </c>
      <c r="C13" s="90" t="s">
        <v>523</v>
      </c>
      <c r="H13" s="94">
        <v>9</v>
      </c>
      <c r="I13" s="94">
        <v>5</v>
      </c>
      <c r="J13" s="90" t="s">
        <v>826</v>
      </c>
      <c r="K13" s="89"/>
      <c r="L13" s="89"/>
      <c r="M13" s="89"/>
      <c r="N13" s="1456"/>
    </row>
    <row r="14" spans="1:14">
      <c r="A14" s="93">
        <v>2</v>
      </c>
      <c r="B14" s="95">
        <v>1</v>
      </c>
      <c r="C14" s="90" t="s">
        <v>524</v>
      </c>
      <c r="H14" s="94"/>
      <c r="I14" s="94"/>
      <c r="J14" s="90" t="s">
        <v>437</v>
      </c>
      <c r="K14" s="89"/>
      <c r="L14" s="89"/>
      <c r="M14" s="89"/>
      <c r="N14" s="1456"/>
    </row>
    <row r="15" spans="1:14" s="89" customFormat="1">
      <c r="A15" s="93">
        <v>3</v>
      </c>
      <c r="B15" s="95">
        <v>1</v>
      </c>
      <c r="C15" s="90" t="s">
        <v>525</v>
      </c>
      <c r="H15" s="94"/>
      <c r="I15" s="94"/>
      <c r="J15" s="90" t="s">
        <v>440</v>
      </c>
      <c r="K15" s="80"/>
      <c r="N15" s="1456"/>
    </row>
    <row r="16" spans="1:14" s="89" customFormat="1">
      <c r="A16" s="93">
        <v>4</v>
      </c>
      <c r="B16" s="94">
        <v>2</v>
      </c>
      <c r="C16" s="88" t="s">
        <v>536</v>
      </c>
      <c r="H16" s="82">
        <v>10</v>
      </c>
      <c r="I16" s="94">
        <v>8</v>
      </c>
      <c r="J16" s="90" t="s">
        <v>527</v>
      </c>
      <c r="K16" s="80"/>
      <c r="N16" s="556"/>
    </row>
    <row r="17" spans="1:27" s="89" customFormat="1">
      <c r="A17" s="663"/>
      <c r="B17" s="94"/>
      <c r="C17" s="90" t="s">
        <v>538</v>
      </c>
      <c r="H17" s="94">
        <v>11</v>
      </c>
      <c r="I17" s="94">
        <v>3</v>
      </c>
      <c r="J17" s="90" t="s">
        <v>528</v>
      </c>
      <c r="K17" s="80"/>
      <c r="N17" s="556"/>
    </row>
    <row r="18" spans="1:27" s="89" customFormat="1">
      <c r="A18" s="93">
        <v>5</v>
      </c>
      <c r="B18" s="94">
        <v>3</v>
      </c>
      <c r="C18" s="90" t="s">
        <v>1288</v>
      </c>
      <c r="H18" s="94"/>
      <c r="I18" s="94"/>
      <c r="J18" s="90" t="s">
        <v>458</v>
      </c>
      <c r="K18" s="80"/>
      <c r="S18" s="90"/>
    </row>
    <row r="19" spans="1:27" s="89" customFormat="1">
      <c r="A19" s="95"/>
      <c r="B19" s="95"/>
      <c r="C19" s="90" t="s">
        <v>1289</v>
      </c>
      <c r="H19" s="94">
        <v>12</v>
      </c>
      <c r="I19" s="95">
        <v>3</v>
      </c>
      <c r="J19" s="90" t="s">
        <v>526</v>
      </c>
      <c r="K19" s="80"/>
      <c r="L19" s="80"/>
      <c r="M19" s="80"/>
      <c r="S19" s="90"/>
      <c r="U19" s="90"/>
    </row>
    <row r="20" spans="1:27" s="89" customFormat="1">
      <c r="A20" s="95">
        <v>6</v>
      </c>
      <c r="B20" s="95">
        <v>4</v>
      </c>
      <c r="C20" s="90" t="s">
        <v>529</v>
      </c>
      <c r="H20" s="94"/>
      <c r="I20" s="95"/>
      <c r="J20" s="88" t="s">
        <v>1290</v>
      </c>
      <c r="K20" s="80"/>
      <c r="L20" s="80"/>
      <c r="M20" s="80"/>
      <c r="U20" s="90"/>
    </row>
    <row r="21" spans="1:27" s="89" customFormat="1">
      <c r="A21" s="95"/>
      <c r="B21" s="95"/>
      <c r="C21" s="90" t="s">
        <v>531</v>
      </c>
      <c r="H21" s="94">
        <v>13</v>
      </c>
      <c r="I21" s="94">
        <v>2</v>
      </c>
      <c r="J21" s="88" t="s">
        <v>1291</v>
      </c>
      <c r="K21" s="80"/>
      <c r="L21" s="80"/>
      <c r="M21" s="80"/>
      <c r="N21" s="80"/>
    </row>
    <row r="22" spans="1:27" s="89" customFormat="1">
      <c r="A22" s="95">
        <v>7</v>
      </c>
      <c r="B22" s="95">
        <v>3</v>
      </c>
      <c r="C22" s="90" t="s">
        <v>533</v>
      </c>
      <c r="H22" s="82" t="s">
        <v>411</v>
      </c>
      <c r="I22" s="94"/>
      <c r="J22" s="88" t="s">
        <v>535</v>
      </c>
      <c r="K22" s="80"/>
      <c r="L22" s="80"/>
      <c r="M22" s="91"/>
      <c r="N22" s="80"/>
      <c r="S22" s="90"/>
      <c r="AA22" s="90"/>
    </row>
    <row r="23" spans="1:27" s="89" customFormat="1">
      <c r="A23" s="95"/>
      <c r="B23" s="95"/>
      <c r="C23" s="90" t="s">
        <v>534</v>
      </c>
      <c r="F23" s="80"/>
      <c r="G23" s="80"/>
      <c r="H23" s="80"/>
      <c r="I23" s="88"/>
      <c r="J23" s="88" t="s">
        <v>537</v>
      </c>
      <c r="K23" s="80"/>
      <c r="L23" s="80"/>
      <c r="M23" s="80"/>
      <c r="N23" s="80"/>
    </row>
    <row r="24" spans="1:27" s="89" customFormat="1">
      <c r="A24" s="95">
        <v>8</v>
      </c>
      <c r="B24" s="95"/>
      <c r="C24" s="90" t="s">
        <v>530</v>
      </c>
      <c r="E24" s="80"/>
      <c r="F24" s="88"/>
      <c r="G24" s="80"/>
      <c r="H24" s="80"/>
      <c r="I24" s="80"/>
      <c r="J24" s="80"/>
      <c r="K24" s="80"/>
      <c r="L24" s="80"/>
      <c r="M24" s="80"/>
      <c r="N24" s="91"/>
    </row>
    <row r="25" spans="1:27">
      <c r="A25" s="96"/>
      <c r="B25" s="90"/>
      <c r="C25" s="90" t="s">
        <v>532</v>
      </c>
      <c r="D25" s="88"/>
      <c r="E25" s="88"/>
      <c r="F25" s="88"/>
    </row>
    <row r="26" spans="1:27">
      <c r="B26" s="88"/>
      <c r="C26" s="88" t="s">
        <v>825</v>
      </c>
    </row>
  </sheetData>
  <mergeCells count="17">
    <mergeCell ref="A1:N1"/>
    <mergeCell ref="D3:D4"/>
    <mergeCell ref="E3:E4"/>
    <mergeCell ref="F3:F4"/>
    <mergeCell ref="H3:H4"/>
    <mergeCell ref="I3:I4"/>
    <mergeCell ref="J3:J4"/>
    <mergeCell ref="K3:K4"/>
    <mergeCell ref="G4:G5"/>
    <mergeCell ref="L6:L7"/>
    <mergeCell ref="M6:M7"/>
    <mergeCell ref="A10:N10"/>
    <mergeCell ref="N13:N15"/>
    <mergeCell ref="N6:N7"/>
    <mergeCell ref="A6:A7"/>
    <mergeCell ref="B6:B7"/>
    <mergeCell ref="C6:C7"/>
  </mergeCells>
  <pageMargins left="0.7" right="0.7" top="0.75" bottom="0.75" header="0.3" footer="0.3"/>
  <pageSetup paperSize="9" scale="9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I33"/>
  <sheetViews>
    <sheetView showGridLines="0" topLeftCell="B1" zoomScaleNormal="100" workbookViewId="0">
      <selection activeCell="I16" sqref="I16"/>
    </sheetView>
  </sheetViews>
  <sheetFormatPr defaultColWidth="26.42578125" defaultRowHeight="12.75"/>
  <cols>
    <col min="1" max="1" width="9.7109375" style="765" customWidth="1"/>
    <col min="2" max="3" width="26.42578125" style="746"/>
    <col min="4" max="4" width="11.28515625" style="746" customWidth="1"/>
    <col min="5" max="5" width="26.42578125" style="746"/>
    <col min="6" max="6" width="15.5703125" style="746" bestFit="1" customWidth="1"/>
    <col min="7" max="7" width="7.85546875" style="746" customWidth="1"/>
    <col min="8" max="8" width="12" style="766" bestFit="1" customWidth="1"/>
    <col min="9" max="16384" width="26.42578125" style="746"/>
  </cols>
  <sheetData>
    <row r="1" spans="1:9" ht="17.25" customHeight="1">
      <c r="A1" s="1460" t="s">
        <v>557</v>
      </c>
      <c r="B1" s="1460"/>
      <c r="C1" s="1460"/>
      <c r="D1" s="1460"/>
    </row>
    <row r="2" spans="1:9">
      <c r="A2" s="1461" t="s">
        <v>1472</v>
      </c>
      <c r="B2" s="1461"/>
      <c r="C2" s="1461"/>
      <c r="D2" s="1461"/>
    </row>
    <row r="3" spans="1:9" ht="13.5" thickBot="1"/>
    <row r="4" spans="1:9">
      <c r="A4" s="765" t="s">
        <v>558</v>
      </c>
      <c r="B4" s="1462" t="s">
        <v>559</v>
      </c>
      <c r="C4" s="1463"/>
    </row>
    <row r="5" spans="1:9">
      <c r="B5" s="1468" t="s">
        <v>487</v>
      </c>
      <c r="C5" s="1469"/>
    </row>
    <row r="6" spans="1:9">
      <c r="B6" s="1470"/>
      <c r="C6" s="1471"/>
    </row>
    <row r="7" spans="1:9">
      <c r="B7" s="747"/>
      <c r="C7" s="748"/>
    </row>
    <row r="8" spans="1:9">
      <c r="B8" s="1464"/>
      <c r="C8" s="1465"/>
    </row>
    <row r="9" spans="1:9" ht="13.5" thickBot="1">
      <c r="B9" s="749"/>
      <c r="C9" s="750"/>
    </row>
    <row r="10" spans="1:9" ht="13.5" thickBot="1">
      <c r="B10" s="751"/>
      <c r="C10" s="751"/>
    </row>
    <row r="11" spans="1:9">
      <c r="A11" s="765" t="s">
        <v>560</v>
      </c>
      <c r="B11" s="764" t="s">
        <v>561</v>
      </c>
      <c r="C11" s="764" t="s">
        <v>562</v>
      </c>
      <c r="G11" s="765" t="s">
        <v>9</v>
      </c>
      <c r="H11" s="767" t="s">
        <v>573</v>
      </c>
    </row>
    <row r="12" spans="1:9">
      <c r="B12" s="752"/>
      <c r="C12" s="734" t="s">
        <v>1271</v>
      </c>
      <c r="E12" s="753"/>
      <c r="F12" s="768" t="s">
        <v>1282</v>
      </c>
      <c r="G12" s="768">
        <v>9</v>
      </c>
      <c r="H12" s="769" t="s">
        <v>1287</v>
      </c>
      <c r="I12" s="746" t="s">
        <v>1512</v>
      </c>
    </row>
    <row r="13" spans="1:9">
      <c r="B13" s="735" t="s">
        <v>691</v>
      </c>
      <c r="C13" s="736" t="s">
        <v>1272</v>
      </c>
      <c r="E13" s="754"/>
      <c r="F13" s="768" t="s">
        <v>1283</v>
      </c>
      <c r="G13" s="768">
        <v>1</v>
      </c>
      <c r="H13" s="769" t="s">
        <v>519</v>
      </c>
    </row>
    <row r="14" spans="1:9" ht="13.5" thickBot="1">
      <c r="B14" s="735" t="s">
        <v>563</v>
      </c>
      <c r="C14" s="737" t="s">
        <v>1273</v>
      </c>
      <c r="E14" s="755"/>
      <c r="F14" s="768" t="s">
        <v>440</v>
      </c>
      <c r="G14" s="768">
        <v>5</v>
      </c>
      <c r="H14" s="769" t="s">
        <v>1286</v>
      </c>
    </row>
    <row r="15" spans="1:9" ht="13.5" thickBot="1">
      <c r="B15" s="738"/>
      <c r="C15" s="739"/>
      <c r="E15" s="756"/>
      <c r="F15" s="768" t="s">
        <v>1284</v>
      </c>
      <c r="G15" s="768">
        <v>2</v>
      </c>
      <c r="H15" s="769" t="s">
        <v>1286</v>
      </c>
    </row>
    <row r="16" spans="1:9">
      <c r="B16" s="764" t="s">
        <v>564</v>
      </c>
      <c r="C16" s="740"/>
      <c r="E16" s="763"/>
      <c r="F16" s="770" t="s">
        <v>1285</v>
      </c>
      <c r="G16" s="770">
        <v>1</v>
      </c>
      <c r="H16" s="771" t="s">
        <v>517</v>
      </c>
    </row>
    <row r="17" spans="1:7">
      <c r="B17" s="1466" t="s">
        <v>565</v>
      </c>
      <c r="C17" s="740" t="s">
        <v>566</v>
      </c>
      <c r="F17" s="765" t="s">
        <v>402</v>
      </c>
      <c r="G17" s="765">
        <f>SUM(G12:G16)</f>
        <v>18</v>
      </c>
    </row>
    <row r="18" spans="1:7" ht="13.5" thickBot="1">
      <c r="B18" s="1467"/>
      <c r="C18" s="740"/>
    </row>
    <row r="19" spans="1:7" ht="13.5" thickBot="1">
      <c r="B19" s="764" t="s">
        <v>567</v>
      </c>
      <c r="C19" s="757"/>
    </row>
    <row r="20" spans="1:7">
      <c r="B20" s="1466" t="s">
        <v>1274</v>
      </c>
      <c r="C20" s="741" t="s">
        <v>568</v>
      </c>
    </row>
    <row r="21" spans="1:7" ht="13.5" thickBot="1">
      <c r="B21" s="1467"/>
      <c r="C21" s="758"/>
    </row>
    <row r="22" spans="1:7" ht="13.5" thickBot="1">
      <c r="B22" s="751"/>
      <c r="C22" s="751"/>
    </row>
    <row r="23" spans="1:7">
      <c r="A23" s="765" t="s">
        <v>569</v>
      </c>
      <c r="B23" s="1462" t="s">
        <v>570</v>
      </c>
      <c r="C23" s="1463"/>
    </row>
    <row r="24" spans="1:7">
      <c r="B24" s="742" t="s">
        <v>1275</v>
      </c>
      <c r="C24" s="759" t="s">
        <v>1276</v>
      </c>
    </row>
    <row r="25" spans="1:7">
      <c r="B25" s="743" t="s">
        <v>1277</v>
      </c>
      <c r="C25" s="760" t="s">
        <v>1278</v>
      </c>
    </row>
    <row r="26" spans="1:7">
      <c r="B26" s="743" t="s">
        <v>1279</v>
      </c>
      <c r="C26" s="761"/>
    </row>
    <row r="27" spans="1:7">
      <c r="B27" s="744" t="s">
        <v>1280</v>
      </c>
      <c r="C27" s="761"/>
    </row>
    <row r="28" spans="1:7" ht="13.5" thickBot="1">
      <c r="B28" s="745" t="s">
        <v>1281</v>
      </c>
      <c r="C28" s="762"/>
    </row>
    <row r="29" spans="1:7">
      <c r="B29" s="751"/>
      <c r="C29" s="751"/>
    </row>
    <row r="30" spans="1:7">
      <c r="B30" s="751"/>
      <c r="C30" s="751"/>
    </row>
    <row r="31" spans="1:7">
      <c r="B31" s="751"/>
    </row>
    <row r="32" spans="1:7">
      <c r="B32" s="751"/>
    </row>
    <row r="33" spans="2:2">
      <c r="B33" s="751"/>
    </row>
  </sheetData>
  <mergeCells count="8">
    <mergeCell ref="A1:D1"/>
    <mergeCell ref="A2:D2"/>
    <mergeCell ref="B23:C23"/>
    <mergeCell ref="B4:C4"/>
    <mergeCell ref="B8:C8"/>
    <mergeCell ref="B17:B18"/>
    <mergeCell ref="B20:B21"/>
    <mergeCell ref="B5:C6"/>
  </mergeCells>
  <pageMargins left="0.25" right="0.25" top="0.75" bottom="0.75" header="0.3" footer="0.3"/>
  <pageSetup paperSize="9" scale="7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B1:IZ27"/>
  <sheetViews>
    <sheetView showGridLines="0" zoomScale="77" zoomScaleNormal="77" zoomScaleSheetLayoutView="87" workbookViewId="0">
      <selection activeCell="K6" sqref="K6"/>
    </sheetView>
  </sheetViews>
  <sheetFormatPr defaultColWidth="9.42578125" defaultRowHeight="15.75"/>
  <cols>
    <col min="1" max="1" width="9.42578125" style="431"/>
    <col min="2" max="2" width="13.7109375" style="431" bestFit="1" customWidth="1"/>
    <col min="3" max="3" width="14.140625" style="431" bestFit="1" customWidth="1"/>
    <col min="4" max="4" width="21.7109375" style="431" bestFit="1" customWidth="1"/>
    <col min="5" max="5" width="12.5703125" style="431" bestFit="1" customWidth="1"/>
    <col min="6" max="6" width="14.140625" style="431" bestFit="1" customWidth="1"/>
    <col min="7" max="8" width="12.7109375" style="431" bestFit="1" customWidth="1"/>
    <col min="9" max="9" width="13.5703125" style="431" customWidth="1"/>
    <col min="10" max="10" width="12.140625" style="431" customWidth="1"/>
    <col min="11" max="12" width="14.7109375" style="431" bestFit="1" customWidth="1"/>
    <col min="13" max="17" width="12.85546875" style="431" customWidth="1"/>
    <col min="18" max="18" width="13.85546875" style="438" customWidth="1"/>
    <col min="19" max="19" width="3.28515625" style="431" customWidth="1"/>
    <col min="20" max="25" width="9.42578125" style="431"/>
    <col min="26" max="26" width="3.28515625" style="431" customWidth="1"/>
    <col min="27" max="27" width="6.5703125" style="431" customWidth="1"/>
    <col min="28" max="16384" width="9.42578125" style="431"/>
  </cols>
  <sheetData>
    <row r="1" spans="2:21">
      <c r="F1" s="1472" t="s">
        <v>571</v>
      </c>
      <c r="G1" s="1472"/>
      <c r="H1" s="1472"/>
      <c r="I1" s="1472"/>
      <c r="J1" s="1472"/>
      <c r="K1" s="1472"/>
      <c r="L1" s="1472"/>
      <c r="M1" s="1472"/>
      <c r="N1" s="1472"/>
      <c r="O1" s="1472"/>
      <c r="P1" s="1472"/>
      <c r="Q1" s="1472"/>
      <c r="R1" s="1472"/>
      <c r="S1" s="1472"/>
      <c r="T1" s="1472"/>
      <c r="U1" s="433"/>
    </row>
    <row r="2" spans="2:21" ht="16.5" thickBot="1">
      <c r="C2" s="1172" t="s">
        <v>1695</v>
      </c>
      <c r="D2" s="431" t="s">
        <v>1294</v>
      </c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3"/>
    </row>
    <row r="3" spans="2:21">
      <c r="B3" s="512"/>
      <c r="C3" s="529" t="s">
        <v>1696</v>
      </c>
      <c r="D3" s="431" t="s">
        <v>781</v>
      </c>
      <c r="E3" s="513"/>
      <c r="F3" s="465">
        <v>210</v>
      </c>
      <c r="G3" s="458" t="s">
        <v>750</v>
      </c>
      <c r="H3" s="457">
        <v>208</v>
      </c>
      <c r="I3" s="458">
        <v>207</v>
      </c>
      <c r="J3" s="463">
        <v>206</v>
      </c>
      <c r="K3" s="1473" t="s">
        <v>0</v>
      </c>
      <c r="L3" s="1474"/>
      <c r="M3" s="1477" t="s">
        <v>572</v>
      </c>
      <c r="N3" s="457">
        <v>204</v>
      </c>
      <c r="O3" s="458" t="s">
        <v>751</v>
      </c>
      <c r="P3" s="459">
        <v>202</v>
      </c>
      <c r="Q3" s="459">
        <v>201</v>
      </c>
      <c r="R3" s="444" t="s">
        <v>573</v>
      </c>
      <c r="S3" s="433"/>
      <c r="T3" s="1480" t="s">
        <v>574</v>
      </c>
      <c r="U3" s="433"/>
    </row>
    <row r="4" spans="2:21">
      <c r="B4" s="512"/>
      <c r="C4" s="530" t="s">
        <v>1697</v>
      </c>
      <c r="D4" s="431" t="s">
        <v>782</v>
      </c>
      <c r="E4" s="513"/>
      <c r="F4" s="419" t="s">
        <v>2</v>
      </c>
      <c r="G4" s="415" t="s">
        <v>503</v>
      </c>
      <c r="H4" s="417" t="s">
        <v>2</v>
      </c>
      <c r="I4" s="415" t="s">
        <v>2</v>
      </c>
      <c r="J4" s="415" t="s">
        <v>2</v>
      </c>
      <c r="K4" s="1475"/>
      <c r="L4" s="1476"/>
      <c r="M4" s="1478"/>
      <c r="N4" s="503"/>
      <c r="O4" s="475"/>
      <c r="P4" s="474"/>
      <c r="Q4" s="474"/>
      <c r="R4" s="447"/>
      <c r="S4" s="433"/>
      <c r="T4" s="1481"/>
      <c r="U4" s="433"/>
    </row>
    <row r="5" spans="2:21" ht="18.75">
      <c r="B5" s="512"/>
      <c r="C5" s="531" t="s">
        <v>1698</v>
      </c>
      <c r="D5" s="431" t="s">
        <v>578</v>
      </c>
      <c r="F5" s="469" t="s">
        <v>748</v>
      </c>
      <c r="G5" s="176" t="s">
        <v>504</v>
      </c>
      <c r="H5" s="470" t="s">
        <v>748</v>
      </c>
      <c r="I5" s="176" t="s">
        <v>748</v>
      </c>
      <c r="J5" s="176" t="s">
        <v>748</v>
      </c>
      <c r="K5" s="499"/>
      <c r="L5" s="500"/>
      <c r="M5" s="1478"/>
      <c r="N5" s="504" t="s">
        <v>732</v>
      </c>
      <c r="O5" s="477" t="s">
        <v>578</v>
      </c>
      <c r="P5" s="476" t="s">
        <v>578</v>
      </c>
      <c r="Q5" s="476" t="s">
        <v>578</v>
      </c>
      <c r="R5" s="448" t="s">
        <v>579</v>
      </c>
      <c r="S5" s="433"/>
      <c r="T5" s="1481"/>
      <c r="U5" s="433"/>
    </row>
    <row r="6" spans="2:21" ht="19.5" thickBot="1">
      <c r="B6" s="512"/>
      <c r="C6" s="532" t="s">
        <v>1699</v>
      </c>
      <c r="D6" s="431" t="s">
        <v>783</v>
      </c>
      <c r="F6" s="492" t="s">
        <v>789</v>
      </c>
      <c r="G6" s="493" t="s">
        <v>789</v>
      </c>
      <c r="H6" s="494" t="s">
        <v>789</v>
      </c>
      <c r="I6" s="493" t="s">
        <v>789</v>
      </c>
      <c r="J6" s="495" t="s">
        <v>789</v>
      </c>
      <c r="K6" s="501"/>
      <c r="L6" s="502"/>
      <c r="M6" s="1479"/>
      <c r="N6" s="505"/>
      <c r="O6" s="479"/>
      <c r="P6" s="478"/>
      <c r="Q6" s="478"/>
      <c r="R6" s="449"/>
      <c r="S6" s="433"/>
      <c r="T6" s="1481"/>
      <c r="U6" s="433"/>
    </row>
    <row r="7" spans="2:21">
      <c r="B7" s="512"/>
      <c r="C7" s="533" t="s">
        <v>1695</v>
      </c>
      <c r="D7" s="431" t="s">
        <v>788</v>
      </c>
      <c r="F7" s="467" t="s">
        <v>752</v>
      </c>
      <c r="G7" s="462" t="s">
        <v>753</v>
      </c>
      <c r="H7" s="461" t="s">
        <v>754</v>
      </c>
      <c r="I7" s="462" t="s">
        <v>755</v>
      </c>
      <c r="J7" s="460">
        <v>218</v>
      </c>
      <c r="K7" s="460">
        <v>217</v>
      </c>
      <c r="L7" s="463">
        <v>216</v>
      </c>
      <c r="M7" s="462" t="s">
        <v>756</v>
      </c>
      <c r="N7" s="461">
        <v>214</v>
      </c>
      <c r="O7" s="462" t="s">
        <v>757</v>
      </c>
      <c r="P7" s="460">
        <v>212</v>
      </c>
      <c r="Q7" s="464">
        <v>211</v>
      </c>
      <c r="R7" s="444" t="s">
        <v>573</v>
      </c>
      <c r="S7" s="433"/>
      <c r="T7" s="1481"/>
      <c r="U7" s="433"/>
    </row>
    <row r="8" spans="2:21">
      <c r="C8" s="551" t="s">
        <v>784</v>
      </c>
      <c r="D8" s="431" t="s">
        <v>815</v>
      </c>
      <c r="F8" s="480" t="s">
        <v>727</v>
      </c>
      <c r="G8" s="483" t="s">
        <v>726</v>
      </c>
      <c r="H8" s="482" t="s">
        <v>731</v>
      </c>
      <c r="I8" s="774" t="s">
        <v>1292</v>
      </c>
      <c r="J8" s="481" t="s">
        <v>628</v>
      </c>
      <c r="K8" s="481" t="s">
        <v>627</v>
      </c>
      <c r="L8" s="481" t="s">
        <v>577</v>
      </c>
      <c r="M8" s="777" t="s">
        <v>1292</v>
      </c>
      <c r="N8" s="778" t="s">
        <v>1292</v>
      </c>
      <c r="O8" s="475"/>
      <c r="P8" s="777" t="s">
        <v>1292</v>
      </c>
      <c r="Q8" s="777" t="s">
        <v>1292</v>
      </c>
      <c r="R8" s="450"/>
      <c r="S8" s="433"/>
      <c r="T8" s="1481"/>
      <c r="U8" s="433"/>
    </row>
    <row r="9" spans="2:21">
      <c r="F9" s="484" t="s">
        <v>728</v>
      </c>
      <c r="G9" s="487"/>
      <c r="H9" s="486"/>
      <c r="I9" s="775" t="s">
        <v>1293</v>
      </c>
      <c r="J9" s="485"/>
      <c r="K9" s="487"/>
      <c r="L9" s="487"/>
      <c r="M9" s="775" t="s">
        <v>1293</v>
      </c>
      <c r="N9" s="779" t="s">
        <v>1293</v>
      </c>
      <c r="O9" s="477" t="s">
        <v>578</v>
      </c>
      <c r="P9" s="775" t="s">
        <v>1293</v>
      </c>
      <c r="Q9" s="775" t="s">
        <v>1293</v>
      </c>
      <c r="R9" s="451" t="s">
        <v>580</v>
      </c>
      <c r="S9" s="433"/>
      <c r="T9" s="1481"/>
      <c r="U9" s="433"/>
    </row>
    <row r="10" spans="2:21" ht="16.5" thickBot="1">
      <c r="F10" s="514" t="s">
        <v>790</v>
      </c>
      <c r="G10" s="516" t="s">
        <v>790</v>
      </c>
      <c r="H10" s="515" t="s">
        <v>790</v>
      </c>
      <c r="I10" s="776" t="s">
        <v>794</v>
      </c>
      <c r="J10" s="517" t="s">
        <v>790</v>
      </c>
      <c r="K10" s="517" t="s">
        <v>791</v>
      </c>
      <c r="L10" s="517" t="s">
        <v>791</v>
      </c>
      <c r="M10" s="780" t="s">
        <v>794</v>
      </c>
      <c r="N10" s="781" t="s">
        <v>794</v>
      </c>
      <c r="O10" s="773"/>
      <c r="P10" s="782" t="s">
        <v>794</v>
      </c>
      <c r="Q10" s="782" t="s">
        <v>794</v>
      </c>
      <c r="R10" s="452"/>
      <c r="S10" s="433"/>
      <c r="T10" s="1481"/>
      <c r="U10" s="433"/>
    </row>
    <row r="11" spans="2:21" ht="16.5" thickBot="1">
      <c r="F11" s="433"/>
      <c r="G11" s="433"/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2"/>
      <c r="S11" s="433"/>
      <c r="T11" s="1481"/>
      <c r="U11" s="433"/>
    </row>
    <row r="12" spans="2:21">
      <c r="B12" s="465" t="s">
        <v>581</v>
      </c>
      <c r="C12" s="463" t="s">
        <v>582</v>
      </c>
      <c r="D12" s="463" t="s">
        <v>583</v>
      </c>
      <c r="E12" s="463" t="s">
        <v>584</v>
      </c>
      <c r="F12" s="466" t="s">
        <v>585</v>
      </c>
      <c r="G12" s="465" t="s">
        <v>758</v>
      </c>
      <c r="H12" s="458" t="s">
        <v>759</v>
      </c>
      <c r="I12" s="457" t="s">
        <v>760</v>
      </c>
      <c r="J12" s="458">
        <v>340</v>
      </c>
      <c r="K12" s="458">
        <v>339</v>
      </c>
      <c r="L12" s="463">
        <v>338</v>
      </c>
      <c r="M12" s="463">
        <v>337</v>
      </c>
      <c r="N12" s="457">
        <v>336</v>
      </c>
      <c r="O12" s="458">
        <v>335</v>
      </c>
      <c r="P12" s="463" t="s">
        <v>761</v>
      </c>
      <c r="Q12" s="466" t="s">
        <v>762</v>
      </c>
      <c r="R12" s="445" t="s">
        <v>573</v>
      </c>
      <c r="S12" s="433"/>
      <c r="T12" s="1481"/>
      <c r="U12" s="433"/>
    </row>
    <row r="13" spans="2:21">
      <c r="B13" s="160" t="s">
        <v>586</v>
      </c>
      <c r="C13" s="122" t="s">
        <v>587</v>
      </c>
      <c r="D13" s="122" t="s">
        <v>588</v>
      </c>
      <c r="E13" s="122" t="s">
        <v>589</v>
      </c>
      <c r="F13" s="125" t="s">
        <v>590</v>
      </c>
      <c r="G13" s="523" t="s">
        <v>784</v>
      </c>
      <c r="H13" s="524" t="s">
        <v>784</v>
      </c>
      <c r="I13" s="417" t="s">
        <v>643</v>
      </c>
      <c r="J13" s="554" t="s">
        <v>784</v>
      </c>
      <c r="K13" s="554" t="s">
        <v>784</v>
      </c>
      <c r="L13" s="555" t="s">
        <v>784</v>
      </c>
      <c r="M13" s="508"/>
      <c r="N13" s="503"/>
      <c r="O13" s="509"/>
      <c r="P13" s="526"/>
      <c r="Q13" s="527"/>
      <c r="R13" s="453"/>
      <c r="S13" s="433"/>
      <c r="T13" s="1481"/>
      <c r="U13" s="433"/>
    </row>
    <row r="14" spans="2:21">
      <c r="B14" s="471" t="s">
        <v>591</v>
      </c>
      <c r="C14" s="472" t="s">
        <v>592</v>
      </c>
      <c r="D14" s="472" t="s">
        <v>593</v>
      </c>
      <c r="E14" s="472" t="s">
        <v>594</v>
      </c>
      <c r="F14" s="473"/>
      <c r="G14" s="469" t="s">
        <v>785</v>
      </c>
      <c r="H14" s="176" t="s">
        <v>785</v>
      </c>
      <c r="I14" s="470" t="s">
        <v>644</v>
      </c>
      <c r="J14" s="489" t="s">
        <v>749</v>
      </c>
      <c r="K14" s="489" t="s">
        <v>733</v>
      </c>
      <c r="L14" s="472" t="s">
        <v>673</v>
      </c>
      <c r="M14" s="510" t="s">
        <v>732</v>
      </c>
      <c r="N14" s="504" t="s">
        <v>732</v>
      </c>
      <c r="O14" s="506" t="s">
        <v>732</v>
      </c>
      <c r="P14" s="488" t="s">
        <v>691</v>
      </c>
      <c r="Q14" s="496" t="s">
        <v>691</v>
      </c>
      <c r="R14" s="456" t="s">
        <v>595</v>
      </c>
      <c r="S14" s="433"/>
      <c r="T14" s="1481"/>
      <c r="U14" s="433"/>
    </row>
    <row r="15" spans="2:21" ht="16.5" thickBot="1">
      <c r="B15" s="161"/>
      <c r="C15" s="124"/>
      <c r="D15" s="124"/>
      <c r="E15" s="124"/>
      <c r="F15" s="159"/>
      <c r="G15" s="492" t="s">
        <v>793</v>
      </c>
      <c r="H15" s="493" t="s">
        <v>793</v>
      </c>
      <c r="I15" s="494" t="s">
        <v>789</v>
      </c>
      <c r="J15" s="123"/>
      <c r="K15" s="123"/>
      <c r="L15" s="124"/>
      <c r="M15" s="507"/>
      <c r="N15" s="505"/>
      <c r="O15" s="511"/>
      <c r="P15" s="495" t="s">
        <v>789</v>
      </c>
      <c r="Q15" s="497" t="s">
        <v>789</v>
      </c>
      <c r="R15" s="455"/>
      <c r="S15" s="433"/>
      <c r="T15" s="1481"/>
      <c r="U15" s="433"/>
    </row>
    <row r="16" spans="2:21" ht="16.5" thickBot="1">
      <c r="B16" s="465" t="s">
        <v>763</v>
      </c>
      <c r="C16" s="463" t="s">
        <v>764</v>
      </c>
      <c r="D16" s="463" t="s">
        <v>765</v>
      </c>
      <c r="E16" s="463" t="s">
        <v>766</v>
      </c>
      <c r="F16" s="466" t="s">
        <v>596</v>
      </c>
      <c r="G16" s="465" t="s">
        <v>767</v>
      </c>
      <c r="H16" s="458" t="s">
        <v>768</v>
      </c>
      <c r="I16" s="457" t="s">
        <v>769</v>
      </c>
      <c r="J16" s="458" t="s">
        <v>770</v>
      </c>
      <c r="K16" s="458" t="s">
        <v>771</v>
      </c>
      <c r="L16" s="463">
        <v>322</v>
      </c>
      <c r="M16" s="459">
        <v>321</v>
      </c>
      <c r="N16" s="457" t="s">
        <v>772</v>
      </c>
      <c r="O16" s="458">
        <v>319</v>
      </c>
      <c r="P16" s="463" t="s">
        <v>773</v>
      </c>
      <c r="Q16" s="466">
        <v>317</v>
      </c>
      <c r="R16" s="446" t="s">
        <v>573</v>
      </c>
      <c r="S16" s="433"/>
      <c r="T16" s="1482"/>
      <c r="U16" s="433"/>
    </row>
    <row r="17" spans="2:260" ht="21.75" customHeight="1">
      <c r="B17" s="471" t="s">
        <v>597</v>
      </c>
      <c r="C17" s="472" t="s">
        <v>598</v>
      </c>
      <c r="D17" s="472" t="s">
        <v>599</v>
      </c>
      <c r="E17" s="472" t="s">
        <v>600</v>
      </c>
      <c r="F17" s="473" t="s">
        <v>601</v>
      </c>
      <c r="G17" s="523" t="s">
        <v>784</v>
      </c>
      <c r="H17" s="524" t="s">
        <v>784</v>
      </c>
      <c r="I17" s="525" t="s">
        <v>784</v>
      </c>
      <c r="J17" s="524" t="s">
        <v>784</v>
      </c>
      <c r="K17" s="524" t="s">
        <v>784</v>
      </c>
      <c r="L17" s="418"/>
      <c r="M17" s="418"/>
      <c r="N17" s="417"/>
      <c r="O17" s="491"/>
      <c r="P17" s="528" t="s">
        <v>784</v>
      </c>
      <c r="Q17" s="527" t="s">
        <v>784</v>
      </c>
      <c r="R17" s="456"/>
      <c r="S17" s="433"/>
      <c r="T17" s="1480" t="s">
        <v>602</v>
      </c>
      <c r="U17" s="433"/>
    </row>
    <row r="18" spans="2:260">
      <c r="B18" s="471" t="s">
        <v>603</v>
      </c>
      <c r="C18" s="472" t="s">
        <v>604</v>
      </c>
      <c r="D18" s="472" t="s">
        <v>605</v>
      </c>
      <c r="E18" s="472"/>
      <c r="F18" s="473" t="s">
        <v>606</v>
      </c>
      <c r="G18" s="469" t="s">
        <v>785</v>
      </c>
      <c r="H18" s="176" t="s">
        <v>785</v>
      </c>
      <c r="I18" s="470" t="s">
        <v>785</v>
      </c>
      <c r="J18" s="176" t="s">
        <v>690</v>
      </c>
      <c r="K18" s="176" t="s">
        <v>690</v>
      </c>
      <c r="L18" s="488" t="s">
        <v>687</v>
      </c>
      <c r="M18" s="488" t="s">
        <v>687</v>
      </c>
      <c r="N18" s="470" t="s">
        <v>687</v>
      </c>
      <c r="O18" s="176" t="s">
        <v>687</v>
      </c>
      <c r="P18" s="488" t="s">
        <v>693</v>
      </c>
      <c r="Q18" s="496" t="s">
        <v>694</v>
      </c>
      <c r="R18" s="456" t="s">
        <v>607</v>
      </c>
      <c r="S18" s="433"/>
      <c r="T18" s="1481"/>
      <c r="U18" s="433"/>
      <c r="V18" s="433"/>
      <c r="W18" s="433"/>
      <c r="X18" s="433"/>
      <c r="Y18" s="433"/>
      <c r="Z18" s="433"/>
      <c r="AA18" s="433"/>
      <c r="AB18" s="433"/>
      <c r="AC18" s="433"/>
      <c r="AD18" s="433"/>
      <c r="AE18" s="433"/>
      <c r="AF18" s="433"/>
      <c r="AG18" s="433"/>
      <c r="AH18" s="433"/>
      <c r="AI18" s="433"/>
      <c r="AJ18" s="433"/>
      <c r="AK18" s="433"/>
      <c r="AL18" s="433"/>
      <c r="AM18" s="433"/>
      <c r="AN18" s="433"/>
      <c r="AO18" s="433"/>
      <c r="AP18" s="433"/>
      <c r="AQ18" s="433"/>
      <c r="AR18" s="433"/>
      <c r="AS18" s="433"/>
      <c r="AT18" s="433"/>
      <c r="AU18" s="433"/>
      <c r="AV18" s="433"/>
      <c r="AW18" s="433"/>
      <c r="AX18" s="433"/>
      <c r="AY18" s="433"/>
      <c r="AZ18" s="433"/>
      <c r="BA18" s="433"/>
      <c r="BB18" s="433"/>
      <c r="BC18" s="433"/>
      <c r="BD18" s="433"/>
      <c r="BE18" s="433"/>
      <c r="BF18" s="433"/>
      <c r="BG18" s="433"/>
      <c r="BH18" s="433"/>
      <c r="BI18" s="433"/>
      <c r="BJ18" s="433"/>
      <c r="BK18" s="433"/>
      <c r="BL18" s="433"/>
      <c r="BM18" s="433"/>
      <c r="BN18" s="433"/>
      <c r="BO18" s="433"/>
      <c r="BP18" s="433"/>
      <c r="BQ18" s="433"/>
      <c r="BR18" s="433"/>
      <c r="BS18" s="433"/>
      <c r="BT18" s="433"/>
      <c r="BU18" s="433"/>
      <c r="BV18" s="433"/>
      <c r="BW18" s="433"/>
      <c r="BX18" s="433"/>
      <c r="BY18" s="433"/>
      <c r="BZ18" s="433"/>
      <c r="CA18" s="433"/>
      <c r="CB18" s="433"/>
      <c r="CC18" s="433"/>
      <c r="CD18" s="433"/>
      <c r="CE18" s="433"/>
      <c r="CF18" s="433"/>
      <c r="CG18" s="433"/>
      <c r="CH18" s="433"/>
      <c r="CI18" s="433"/>
      <c r="CJ18" s="433"/>
      <c r="CK18" s="433"/>
      <c r="CL18" s="433"/>
      <c r="CM18" s="433"/>
      <c r="CN18" s="433"/>
      <c r="CO18" s="433"/>
      <c r="CP18" s="433"/>
      <c r="CQ18" s="433"/>
      <c r="CR18" s="433"/>
      <c r="CS18" s="433"/>
      <c r="CT18" s="433"/>
      <c r="CU18" s="433"/>
      <c r="CV18" s="433"/>
      <c r="CW18" s="433"/>
      <c r="CX18" s="433"/>
      <c r="CY18" s="433"/>
      <c r="CZ18" s="433"/>
      <c r="DA18" s="433"/>
      <c r="DB18" s="433"/>
      <c r="DC18" s="433"/>
      <c r="DD18" s="433"/>
      <c r="DE18" s="433"/>
      <c r="DF18" s="433"/>
      <c r="DG18" s="433"/>
      <c r="DH18" s="433"/>
      <c r="DI18" s="433"/>
      <c r="DJ18" s="433"/>
      <c r="DK18" s="433"/>
      <c r="DL18" s="433"/>
      <c r="DM18" s="433"/>
      <c r="DN18" s="433"/>
      <c r="DO18" s="433"/>
      <c r="DP18" s="433"/>
      <c r="DQ18" s="433"/>
      <c r="DR18" s="433"/>
      <c r="DS18" s="433"/>
      <c r="DT18" s="433"/>
      <c r="DU18" s="433"/>
      <c r="DV18" s="433"/>
      <c r="DW18" s="433"/>
      <c r="DX18" s="433"/>
      <c r="DY18" s="433"/>
      <c r="DZ18" s="433"/>
      <c r="EA18" s="433"/>
      <c r="EB18" s="433"/>
      <c r="EC18" s="433"/>
      <c r="ED18" s="433"/>
      <c r="EE18" s="433"/>
      <c r="EF18" s="433"/>
      <c r="EG18" s="433"/>
      <c r="EH18" s="433"/>
      <c r="EI18" s="433"/>
      <c r="EJ18" s="433"/>
      <c r="EK18" s="433"/>
      <c r="EL18" s="433"/>
      <c r="EM18" s="433"/>
      <c r="EN18" s="433"/>
      <c r="EO18" s="433"/>
      <c r="EP18" s="433"/>
      <c r="EQ18" s="433"/>
      <c r="ER18" s="433"/>
      <c r="ES18" s="433"/>
      <c r="ET18" s="433"/>
      <c r="EU18" s="433"/>
      <c r="EV18" s="433"/>
      <c r="EW18" s="433"/>
      <c r="EX18" s="433"/>
      <c r="EY18" s="433"/>
      <c r="EZ18" s="433"/>
      <c r="FA18" s="433"/>
      <c r="FB18" s="433"/>
      <c r="FC18" s="433"/>
      <c r="FD18" s="433"/>
      <c r="FE18" s="433"/>
      <c r="FF18" s="433"/>
      <c r="FG18" s="433"/>
      <c r="FH18" s="433"/>
      <c r="FI18" s="433"/>
      <c r="FJ18" s="433"/>
      <c r="FK18" s="433"/>
      <c r="FL18" s="433"/>
      <c r="FM18" s="433"/>
      <c r="FN18" s="433"/>
      <c r="FO18" s="433"/>
      <c r="FP18" s="433"/>
      <c r="FQ18" s="433"/>
      <c r="FR18" s="433"/>
      <c r="FS18" s="433"/>
      <c r="FT18" s="433"/>
      <c r="FU18" s="433"/>
      <c r="FV18" s="433"/>
      <c r="FW18" s="433"/>
      <c r="FX18" s="433"/>
      <c r="FY18" s="433"/>
      <c r="FZ18" s="433"/>
      <c r="GA18" s="433"/>
      <c r="GB18" s="433"/>
      <c r="GC18" s="433"/>
      <c r="GD18" s="433"/>
      <c r="GE18" s="433"/>
      <c r="GF18" s="433"/>
      <c r="GG18" s="433"/>
      <c r="GH18" s="433"/>
      <c r="GI18" s="433"/>
      <c r="GJ18" s="433"/>
      <c r="GK18" s="433"/>
      <c r="GL18" s="433"/>
      <c r="GM18" s="433"/>
      <c r="GN18" s="433"/>
      <c r="GO18" s="433"/>
      <c r="GP18" s="433"/>
      <c r="GQ18" s="433"/>
      <c r="GR18" s="433"/>
      <c r="GS18" s="433"/>
      <c r="GT18" s="433"/>
      <c r="GU18" s="433"/>
      <c r="GV18" s="433"/>
      <c r="GW18" s="433"/>
      <c r="GX18" s="433"/>
      <c r="GY18" s="433"/>
      <c r="GZ18" s="433"/>
      <c r="HA18" s="433"/>
      <c r="HB18" s="433"/>
      <c r="HC18" s="433"/>
      <c r="HD18" s="433"/>
      <c r="HE18" s="433"/>
      <c r="HF18" s="433"/>
      <c r="HG18" s="433"/>
      <c r="HH18" s="433"/>
      <c r="HI18" s="433"/>
      <c r="HJ18" s="433"/>
      <c r="HK18" s="433"/>
      <c r="HL18" s="433"/>
      <c r="HM18" s="433"/>
      <c r="HN18" s="433"/>
      <c r="HO18" s="433"/>
      <c r="HP18" s="433"/>
      <c r="HQ18" s="433"/>
      <c r="HR18" s="433"/>
      <c r="HS18" s="433"/>
      <c r="HT18" s="433"/>
      <c r="HU18" s="433"/>
      <c r="HV18" s="433"/>
      <c r="HW18" s="433"/>
      <c r="HX18" s="433"/>
      <c r="HY18" s="433"/>
      <c r="HZ18" s="433"/>
      <c r="IA18" s="433"/>
      <c r="IB18" s="433"/>
      <c r="IC18" s="433"/>
      <c r="ID18" s="433"/>
      <c r="IE18" s="433"/>
      <c r="IF18" s="433"/>
      <c r="IG18" s="433"/>
      <c r="IH18" s="433"/>
      <c r="II18" s="433"/>
      <c r="IJ18" s="433"/>
      <c r="IK18" s="433"/>
      <c r="IL18" s="433"/>
      <c r="IM18" s="433"/>
      <c r="IN18" s="433"/>
      <c r="IO18" s="433"/>
      <c r="IP18" s="433"/>
      <c r="IQ18" s="433"/>
      <c r="IR18" s="433"/>
      <c r="IS18" s="433"/>
      <c r="IT18" s="433"/>
      <c r="IU18" s="433"/>
      <c r="IV18" s="433"/>
      <c r="IW18" s="433"/>
      <c r="IX18" s="433"/>
      <c r="IY18" s="433"/>
      <c r="IZ18" s="433"/>
    </row>
    <row r="19" spans="2:260" ht="16.5" thickBot="1">
      <c r="B19" s="161"/>
      <c r="C19" s="124"/>
      <c r="D19" s="124"/>
      <c r="E19" s="124"/>
      <c r="F19" s="159"/>
      <c r="G19" s="492" t="s">
        <v>793</v>
      </c>
      <c r="H19" s="493" t="s">
        <v>793</v>
      </c>
      <c r="I19" s="494" t="s">
        <v>793</v>
      </c>
      <c r="J19" s="493" t="s">
        <v>789</v>
      </c>
      <c r="K19" s="493" t="s">
        <v>789</v>
      </c>
      <c r="L19" s="498" t="s">
        <v>789</v>
      </c>
      <c r="M19" s="498" t="s">
        <v>789</v>
      </c>
      <c r="N19" s="494" t="s">
        <v>789</v>
      </c>
      <c r="O19" s="522" t="s">
        <v>789</v>
      </c>
      <c r="P19" s="498" t="s">
        <v>789</v>
      </c>
      <c r="Q19" s="497" t="s">
        <v>789</v>
      </c>
      <c r="R19" s="456"/>
      <c r="S19" s="433"/>
      <c r="T19" s="1481"/>
      <c r="U19" s="433"/>
      <c r="V19" s="434"/>
      <c r="W19" s="433"/>
      <c r="X19" s="433"/>
      <c r="Y19" s="433"/>
      <c r="Z19" s="433"/>
      <c r="AA19" s="433"/>
      <c r="AB19" s="433"/>
      <c r="AC19" s="433"/>
      <c r="AD19" s="433"/>
      <c r="AE19" s="433"/>
      <c r="AF19" s="433"/>
      <c r="AG19" s="433"/>
      <c r="AH19" s="433"/>
      <c r="AI19" s="433"/>
      <c r="AJ19" s="433"/>
      <c r="AK19" s="433"/>
      <c r="AL19" s="433"/>
      <c r="AM19" s="433"/>
      <c r="AN19" s="433"/>
      <c r="AO19" s="433"/>
      <c r="AP19" s="433"/>
      <c r="AQ19" s="433"/>
      <c r="AR19" s="433"/>
      <c r="AS19" s="433"/>
      <c r="AT19" s="433"/>
      <c r="AU19" s="433"/>
      <c r="AV19" s="433"/>
      <c r="AW19" s="433"/>
      <c r="AX19" s="433"/>
      <c r="AY19" s="433"/>
      <c r="AZ19" s="433"/>
      <c r="BA19" s="433"/>
      <c r="BB19" s="433"/>
      <c r="BC19" s="433"/>
      <c r="BD19" s="433"/>
      <c r="BE19" s="433"/>
      <c r="BF19" s="433"/>
      <c r="BG19" s="433"/>
      <c r="BH19" s="433"/>
      <c r="BI19" s="433"/>
      <c r="BJ19" s="433"/>
      <c r="BK19" s="433"/>
      <c r="BL19" s="433"/>
      <c r="BM19" s="433"/>
      <c r="BN19" s="433"/>
      <c r="BO19" s="433"/>
      <c r="BP19" s="433"/>
      <c r="BQ19" s="433"/>
      <c r="BR19" s="433"/>
      <c r="BS19" s="433"/>
      <c r="BT19" s="433"/>
      <c r="BU19" s="433"/>
      <c r="BV19" s="433"/>
      <c r="BW19" s="433"/>
      <c r="BX19" s="433"/>
      <c r="BY19" s="433"/>
      <c r="BZ19" s="433"/>
      <c r="CA19" s="433"/>
      <c r="CB19" s="433"/>
      <c r="CC19" s="433"/>
      <c r="CD19" s="433"/>
      <c r="CE19" s="433"/>
      <c r="CF19" s="433"/>
      <c r="CG19" s="433"/>
      <c r="CH19" s="433"/>
      <c r="CI19" s="433"/>
      <c r="CJ19" s="433"/>
      <c r="CK19" s="433"/>
      <c r="CL19" s="433"/>
      <c r="CM19" s="433"/>
      <c r="CN19" s="433"/>
      <c r="CO19" s="433"/>
      <c r="CP19" s="433"/>
      <c r="CQ19" s="433"/>
      <c r="CR19" s="433"/>
      <c r="CS19" s="433"/>
      <c r="CT19" s="433"/>
      <c r="CU19" s="433"/>
      <c r="CV19" s="433"/>
      <c r="CW19" s="433"/>
      <c r="CX19" s="433"/>
      <c r="CY19" s="433"/>
      <c r="CZ19" s="433"/>
      <c r="DA19" s="433"/>
      <c r="DB19" s="433"/>
      <c r="DC19" s="433"/>
      <c r="DD19" s="433"/>
      <c r="DE19" s="433"/>
      <c r="DF19" s="433"/>
      <c r="DG19" s="433"/>
      <c r="DH19" s="433"/>
      <c r="DI19" s="433"/>
      <c r="DJ19" s="433"/>
      <c r="DK19" s="433"/>
      <c r="DL19" s="433"/>
      <c r="DM19" s="433"/>
      <c r="DN19" s="433"/>
      <c r="DO19" s="433"/>
      <c r="DP19" s="433"/>
      <c r="DQ19" s="433"/>
      <c r="DR19" s="433"/>
      <c r="DS19" s="433"/>
      <c r="DT19" s="433"/>
      <c r="DU19" s="433"/>
      <c r="DV19" s="433"/>
      <c r="DW19" s="433"/>
      <c r="DX19" s="433"/>
      <c r="DY19" s="433"/>
      <c r="DZ19" s="433"/>
      <c r="EA19" s="433"/>
      <c r="EB19" s="433"/>
      <c r="EC19" s="433"/>
      <c r="ED19" s="433"/>
      <c r="EE19" s="433"/>
      <c r="EF19" s="433"/>
      <c r="EG19" s="433"/>
      <c r="EH19" s="433"/>
      <c r="EI19" s="433"/>
      <c r="EJ19" s="433"/>
      <c r="EK19" s="433"/>
      <c r="EL19" s="433"/>
      <c r="EM19" s="433"/>
      <c r="EN19" s="433"/>
      <c r="EO19" s="433"/>
      <c r="EP19" s="433"/>
      <c r="EQ19" s="433"/>
      <c r="ER19" s="433"/>
      <c r="ES19" s="433"/>
      <c r="ET19" s="433"/>
      <c r="EU19" s="433"/>
      <c r="EV19" s="433"/>
      <c r="EW19" s="433"/>
      <c r="EX19" s="433"/>
      <c r="EY19" s="433"/>
      <c r="EZ19" s="433"/>
      <c r="FA19" s="433"/>
      <c r="FB19" s="433"/>
      <c r="FC19" s="433"/>
      <c r="FD19" s="433"/>
      <c r="FE19" s="433"/>
      <c r="FF19" s="433"/>
      <c r="FG19" s="433"/>
      <c r="FH19" s="433"/>
      <c r="FI19" s="433"/>
      <c r="FJ19" s="433"/>
      <c r="FK19" s="433"/>
      <c r="FL19" s="433"/>
      <c r="FM19" s="433"/>
      <c r="FN19" s="433"/>
      <c r="FO19" s="433"/>
      <c r="FP19" s="433"/>
      <c r="FQ19" s="433"/>
      <c r="FR19" s="433"/>
      <c r="FS19" s="433"/>
      <c r="FT19" s="433"/>
      <c r="FU19" s="433"/>
      <c r="FV19" s="433"/>
      <c r="FW19" s="433"/>
      <c r="FX19" s="433"/>
      <c r="FY19" s="433"/>
      <c r="FZ19" s="433"/>
      <c r="GA19" s="433"/>
      <c r="GB19" s="433"/>
      <c r="GC19" s="433"/>
      <c r="GD19" s="433"/>
      <c r="GE19" s="433"/>
      <c r="GF19" s="433"/>
      <c r="GG19" s="433"/>
      <c r="GH19" s="433"/>
      <c r="GI19" s="433"/>
      <c r="GJ19" s="433"/>
      <c r="GK19" s="433"/>
      <c r="GL19" s="433"/>
      <c r="GM19" s="433"/>
      <c r="GN19" s="433"/>
      <c r="GO19" s="433"/>
      <c r="GP19" s="433"/>
      <c r="GQ19" s="433"/>
      <c r="GR19" s="433"/>
      <c r="GS19" s="433"/>
      <c r="GT19" s="433"/>
      <c r="GU19" s="433"/>
      <c r="GV19" s="433"/>
      <c r="GW19" s="433"/>
      <c r="GX19" s="433"/>
      <c r="GY19" s="433"/>
      <c r="GZ19" s="433"/>
      <c r="HA19" s="433"/>
      <c r="HB19" s="433"/>
      <c r="HC19" s="433"/>
      <c r="HD19" s="433"/>
      <c r="HE19" s="433"/>
      <c r="HF19" s="433"/>
      <c r="HG19" s="433"/>
      <c r="HH19" s="433"/>
      <c r="HI19" s="433"/>
      <c r="HJ19" s="433"/>
      <c r="HK19" s="433"/>
      <c r="HL19" s="433"/>
      <c r="HM19" s="433"/>
      <c r="HN19" s="433"/>
      <c r="HO19" s="433"/>
      <c r="HP19" s="433"/>
      <c r="HQ19" s="433"/>
      <c r="HR19" s="433"/>
      <c r="HS19" s="433"/>
      <c r="HT19" s="433"/>
      <c r="HU19" s="433"/>
      <c r="HV19" s="433"/>
      <c r="HW19" s="433"/>
      <c r="HX19" s="433"/>
      <c r="HY19" s="433"/>
      <c r="HZ19" s="433"/>
      <c r="IA19" s="433"/>
      <c r="IB19" s="433"/>
      <c r="IC19" s="433"/>
      <c r="ID19" s="433"/>
      <c r="IE19" s="433"/>
      <c r="IF19" s="433"/>
      <c r="IG19" s="433"/>
      <c r="IH19" s="433"/>
      <c r="II19" s="433"/>
      <c r="IJ19" s="433"/>
      <c r="IK19" s="433"/>
      <c r="IL19" s="433"/>
      <c r="IM19" s="433"/>
      <c r="IN19" s="433"/>
      <c r="IO19" s="433"/>
      <c r="IP19" s="433"/>
      <c r="IQ19" s="433"/>
      <c r="IR19" s="433"/>
      <c r="IS19" s="433"/>
      <c r="IT19" s="433"/>
      <c r="IU19" s="433"/>
      <c r="IV19" s="433"/>
      <c r="IW19" s="433"/>
      <c r="IX19" s="433"/>
      <c r="IY19" s="433"/>
      <c r="IZ19" s="433"/>
    </row>
    <row r="20" spans="2:260">
      <c r="B20" s="465" t="s">
        <v>608</v>
      </c>
      <c r="C20" s="463" t="s">
        <v>609</v>
      </c>
      <c r="D20" s="463" t="s">
        <v>610</v>
      </c>
      <c r="E20" s="463" t="s">
        <v>611</v>
      </c>
      <c r="F20" s="466" t="s">
        <v>612</v>
      </c>
      <c r="G20" s="467" t="s">
        <v>774</v>
      </c>
      <c r="H20" s="462" t="s">
        <v>775</v>
      </c>
      <c r="I20" s="461" t="s">
        <v>776</v>
      </c>
      <c r="J20" s="462" t="s">
        <v>777</v>
      </c>
      <c r="K20" s="462" t="s">
        <v>778</v>
      </c>
      <c r="L20" s="460">
        <v>306</v>
      </c>
      <c r="M20" s="464">
        <v>305</v>
      </c>
      <c r="N20" s="461" t="s">
        <v>779</v>
      </c>
      <c r="O20" s="462">
        <v>303</v>
      </c>
      <c r="P20" s="460" t="s">
        <v>780</v>
      </c>
      <c r="Q20" s="468">
        <v>301</v>
      </c>
      <c r="R20" s="445" t="s">
        <v>573</v>
      </c>
      <c r="S20" s="433"/>
      <c r="T20" s="1481"/>
      <c r="U20" s="433"/>
      <c r="V20" s="435"/>
      <c r="W20" s="433"/>
      <c r="X20" s="433"/>
      <c r="Y20" s="433"/>
      <c r="Z20" s="433"/>
      <c r="AA20" s="433"/>
      <c r="AB20" s="433"/>
      <c r="AC20" s="433"/>
      <c r="AD20" s="433"/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/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3"/>
      <c r="BG20" s="433"/>
      <c r="BH20" s="433"/>
      <c r="BI20" s="433"/>
      <c r="BJ20" s="433"/>
      <c r="BK20" s="433"/>
      <c r="BL20" s="433"/>
      <c r="BM20" s="433"/>
      <c r="BN20" s="433"/>
      <c r="BO20" s="433"/>
      <c r="BP20" s="433"/>
      <c r="BQ20" s="433"/>
      <c r="BR20" s="433"/>
      <c r="BS20" s="433"/>
      <c r="BT20" s="433"/>
      <c r="BU20" s="433"/>
      <c r="BV20" s="433"/>
      <c r="BW20" s="433"/>
      <c r="BX20" s="433"/>
      <c r="BY20" s="433"/>
      <c r="BZ20" s="433"/>
      <c r="CA20" s="433"/>
      <c r="CB20" s="433"/>
      <c r="CC20" s="433"/>
      <c r="CD20" s="433"/>
      <c r="CE20" s="433"/>
      <c r="CF20" s="433"/>
      <c r="CG20" s="433"/>
      <c r="CH20" s="433"/>
      <c r="CI20" s="433"/>
      <c r="CJ20" s="433"/>
      <c r="CK20" s="433"/>
      <c r="CL20" s="433"/>
      <c r="CM20" s="433"/>
      <c r="CN20" s="433"/>
      <c r="CO20" s="433"/>
      <c r="CP20" s="433"/>
      <c r="CQ20" s="433"/>
      <c r="CR20" s="433"/>
      <c r="CS20" s="433"/>
      <c r="CT20" s="433"/>
      <c r="CU20" s="433"/>
      <c r="CV20" s="433"/>
      <c r="CW20" s="433"/>
      <c r="CX20" s="433"/>
      <c r="CY20" s="433"/>
      <c r="CZ20" s="433"/>
      <c r="DA20" s="433"/>
      <c r="DB20" s="433"/>
      <c r="DC20" s="433"/>
      <c r="DD20" s="433"/>
      <c r="DE20" s="433"/>
      <c r="DF20" s="433"/>
      <c r="DG20" s="433"/>
      <c r="DH20" s="433"/>
      <c r="DI20" s="433"/>
      <c r="DJ20" s="433"/>
      <c r="DK20" s="433"/>
      <c r="DL20" s="433"/>
      <c r="DM20" s="433"/>
      <c r="DN20" s="433"/>
      <c r="DO20" s="433"/>
      <c r="DP20" s="433"/>
      <c r="DQ20" s="433"/>
      <c r="DR20" s="433"/>
      <c r="DS20" s="433"/>
      <c r="DT20" s="433"/>
      <c r="DU20" s="433"/>
      <c r="DV20" s="433"/>
      <c r="DW20" s="433"/>
      <c r="DX20" s="433"/>
      <c r="DY20" s="433"/>
      <c r="DZ20" s="433"/>
      <c r="EA20" s="433"/>
      <c r="EB20" s="433"/>
      <c r="EC20" s="433"/>
      <c r="ED20" s="433"/>
      <c r="EE20" s="433"/>
      <c r="EF20" s="433"/>
      <c r="EG20" s="433"/>
      <c r="EH20" s="433"/>
      <c r="EI20" s="433"/>
      <c r="EJ20" s="433"/>
      <c r="EK20" s="433"/>
      <c r="EL20" s="433"/>
      <c r="EM20" s="433"/>
      <c r="EN20" s="433"/>
      <c r="EO20" s="433"/>
      <c r="EP20" s="433"/>
      <c r="EQ20" s="433"/>
      <c r="ER20" s="433"/>
      <c r="ES20" s="433"/>
      <c r="ET20" s="433"/>
      <c r="EU20" s="433"/>
      <c r="EV20" s="433"/>
      <c r="EW20" s="433"/>
      <c r="EX20" s="433"/>
      <c r="EY20" s="433"/>
      <c r="EZ20" s="433"/>
      <c r="FA20" s="433"/>
      <c r="FB20" s="433"/>
      <c r="FC20" s="433"/>
      <c r="FD20" s="433"/>
      <c r="FE20" s="433"/>
      <c r="FF20" s="433"/>
      <c r="FG20" s="433"/>
      <c r="FH20" s="433"/>
      <c r="FI20" s="433"/>
      <c r="FJ20" s="433"/>
      <c r="FK20" s="433"/>
      <c r="FL20" s="433"/>
      <c r="FM20" s="433"/>
      <c r="FN20" s="433"/>
      <c r="FO20" s="433"/>
      <c r="FP20" s="433"/>
      <c r="FQ20" s="433"/>
      <c r="FR20" s="433"/>
      <c r="FS20" s="433"/>
      <c r="FT20" s="433"/>
      <c r="FU20" s="433"/>
      <c r="FV20" s="433"/>
      <c r="FW20" s="433"/>
      <c r="FX20" s="433"/>
      <c r="FY20" s="433"/>
      <c r="FZ20" s="433"/>
      <c r="GA20" s="433"/>
      <c r="GB20" s="433"/>
      <c r="GC20" s="433"/>
      <c r="GD20" s="433"/>
      <c r="GE20" s="433"/>
      <c r="GF20" s="433"/>
      <c r="GG20" s="433"/>
      <c r="GH20" s="433"/>
      <c r="GI20" s="433"/>
      <c r="GJ20" s="433"/>
      <c r="GK20" s="433"/>
      <c r="GL20" s="433"/>
      <c r="GM20" s="433"/>
      <c r="GN20" s="433"/>
      <c r="GO20" s="433"/>
      <c r="GP20" s="433"/>
      <c r="GQ20" s="433"/>
      <c r="GR20" s="433"/>
      <c r="GS20" s="433"/>
      <c r="GT20" s="433"/>
      <c r="GU20" s="433"/>
      <c r="GV20" s="433"/>
      <c r="GW20" s="433"/>
      <c r="GX20" s="433"/>
      <c r="GY20" s="433"/>
      <c r="GZ20" s="433"/>
      <c r="HA20" s="433"/>
      <c r="HB20" s="433"/>
      <c r="HC20" s="433"/>
      <c r="HD20" s="433"/>
      <c r="HE20" s="433"/>
      <c r="HF20" s="433"/>
      <c r="HG20" s="433"/>
      <c r="HH20" s="433"/>
      <c r="HI20" s="433"/>
      <c r="HJ20" s="433"/>
      <c r="HK20" s="433"/>
      <c r="HL20" s="433"/>
      <c r="HM20" s="433"/>
      <c r="HN20" s="433"/>
      <c r="HO20" s="433"/>
      <c r="HP20" s="433"/>
      <c r="HQ20" s="433"/>
      <c r="HR20" s="433"/>
      <c r="HS20" s="433"/>
      <c r="HT20" s="433"/>
      <c r="HU20" s="433"/>
      <c r="HV20" s="433"/>
      <c r="HW20" s="433"/>
      <c r="HX20" s="433"/>
      <c r="HY20" s="433"/>
      <c r="HZ20" s="433"/>
      <c r="IA20" s="433"/>
      <c r="IB20" s="433"/>
      <c r="IC20" s="433"/>
      <c r="ID20" s="433"/>
      <c r="IE20" s="433"/>
      <c r="IF20" s="433"/>
      <c r="IG20" s="433"/>
      <c r="IH20" s="433"/>
      <c r="II20" s="433"/>
      <c r="IJ20" s="433"/>
      <c r="IK20" s="433"/>
      <c r="IL20" s="433"/>
      <c r="IM20" s="433"/>
      <c r="IN20" s="433"/>
      <c r="IO20" s="433"/>
      <c r="IP20" s="433"/>
      <c r="IQ20" s="433"/>
      <c r="IR20" s="433"/>
      <c r="IS20" s="433"/>
      <c r="IT20" s="433"/>
      <c r="IU20" s="433"/>
      <c r="IV20" s="433"/>
      <c r="IW20" s="433"/>
      <c r="IX20" s="433"/>
      <c r="IY20" s="433"/>
      <c r="IZ20" s="433"/>
    </row>
    <row r="21" spans="2:260">
      <c r="B21" s="160" t="s">
        <v>787</v>
      </c>
      <c r="C21" s="122" t="s">
        <v>613</v>
      </c>
      <c r="D21" s="122" t="s">
        <v>698</v>
      </c>
      <c r="E21" s="122" t="s">
        <v>786</v>
      </c>
      <c r="F21" s="125" t="s">
        <v>614</v>
      </c>
      <c r="G21" s="523" t="s">
        <v>784</v>
      </c>
      <c r="H21" s="524" t="s">
        <v>784</v>
      </c>
      <c r="I21" s="525" t="s">
        <v>784</v>
      </c>
      <c r="J21" s="524" t="s">
        <v>784</v>
      </c>
      <c r="K21" s="508"/>
      <c r="L21" s="416" t="s">
        <v>734</v>
      </c>
      <c r="M21" s="416" t="s">
        <v>672</v>
      </c>
      <c r="N21" s="525"/>
      <c r="O21" s="524" t="s">
        <v>784</v>
      </c>
      <c r="P21" s="526" t="s">
        <v>784</v>
      </c>
      <c r="Q21" s="527" t="s">
        <v>784</v>
      </c>
      <c r="R21" s="453"/>
      <c r="S21" s="433"/>
      <c r="T21" s="1481"/>
      <c r="U21" s="433"/>
      <c r="V21" s="435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/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3"/>
      <c r="BG21" s="433"/>
      <c r="BH21" s="433"/>
      <c r="BI21" s="433"/>
      <c r="BJ21" s="433"/>
      <c r="BK21" s="433"/>
      <c r="BL21" s="433"/>
      <c r="BM21" s="433"/>
      <c r="BN21" s="433"/>
      <c r="BO21" s="433"/>
      <c r="BP21" s="433"/>
      <c r="BQ21" s="433"/>
      <c r="BR21" s="433"/>
      <c r="BS21" s="433"/>
      <c r="BT21" s="433"/>
      <c r="BU21" s="433"/>
      <c r="BV21" s="433"/>
      <c r="BW21" s="433"/>
      <c r="BX21" s="433"/>
      <c r="BY21" s="433"/>
      <c r="BZ21" s="433"/>
      <c r="CA21" s="433"/>
      <c r="CB21" s="433"/>
      <c r="CC21" s="433"/>
      <c r="CD21" s="433"/>
      <c r="CE21" s="433"/>
      <c r="CF21" s="433"/>
      <c r="CG21" s="433"/>
      <c r="CH21" s="433"/>
      <c r="CI21" s="433"/>
      <c r="CJ21" s="433"/>
      <c r="CK21" s="433"/>
      <c r="CL21" s="433"/>
      <c r="CM21" s="433"/>
      <c r="CN21" s="433"/>
      <c r="CO21" s="433"/>
      <c r="CP21" s="433"/>
      <c r="CQ21" s="433"/>
      <c r="CR21" s="433"/>
      <c r="CS21" s="433"/>
      <c r="CT21" s="433"/>
      <c r="CU21" s="433"/>
      <c r="CV21" s="433"/>
      <c r="CW21" s="433"/>
      <c r="CX21" s="433"/>
      <c r="CY21" s="433"/>
      <c r="CZ21" s="433"/>
      <c r="DA21" s="433"/>
      <c r="DB21" s="433"/>
      <c r="DC21" s="433"/>
      <c r="DD21" s="433"/>
      <c r="DE21" s="433"/>
      <c r="DF21" s="433"/>
      <c r="DG21" s="433"/>
      <c r="DH21" s="433"/>
      <c r="DI21" s="433"/>
      <c r="DJ21" s="433"/>
      <c r="DK21" s="433"/>
      <c r="DL21" s="433"/>
      <c r="DM21" s="433"/>
      <c r="DN21" s="433"/>
      <c r="DO21" s="433"/>
      <c r="DP21" s="433"/>
      <c r="DQ21" s="433"/>
      <c r="DR21" s="433"/>
      <c r="DS21" s="433"/>
      <c r="DT21" s="433"/>
      <c r="DU21" s="433"/>
      <c r="DV21" s="433"/>
      <c r="DW21" s="433"/>
      <c r="DX21" s="433"/>
      <c r="DY21" s="433"/>
      <c r="DZ21" s="433"/>
      <c r="EA21" s="433"/>
      <c r="EB21" s="433"/>
      <c r="EC21" s="433"/>
      <c r="ED21" s="433"/>
      <c r="EE21" s="433"/>
      <c r="EF21" s="433"/>
      <c r="EG21" s="433"/>
      <c r="EH21" s="433"/>
      <c r="EI21" s="433"/>
      <c r="EJ21" s="433"/>
      <c r="EK21" s="433"/>
      <c r="EL21" s="433"/>
      <c r="EM21" s="433"/>
      <c r="EN21" s="433"/>
      <c r="EO21" s="433"/>
      <c r="EP21" s="433"/>
      <c r="EQ21" s="433"/>
      <c r="ER21" s="433"/>
      <c r="ES21" s="433"/>
      <c r="ET21" s="433"/>
      <c r="EU21" s="433"/>
      <c r="EV21" s="433"/>
      <c r="EW21" s="433"/>
      <c r="EX21" s="433"/>
      <c r="EY21" s="433"/>
      <c r="EZ21" s="433"/>
      <c r="FA21" s="433"/>
      <c r="FB21" s="433"/>
      <c r="FC21" s="433"/>
      <c r="FD21" s="433"/>
      <c r="FE21" s="433"/>
      <c r="FF21" s="433"/>
      <c r="FG21" s="433"/>
      <c r="FH21" s="433"/>
      <c r="FI21" s="433"/>
      <c r="FJ21" s="433"/>
      <c r="FK21" s="433"/>
      <c r="FL21" s="433"/>
      <c r="FM21" s="433"/>
      <c r="FN21" s="433"/>
      <c r="FO21" s="433"/>
      <c r="FP21" s="433"/>
      <c r="FQ21" s="433"/>
      <c r="FR21" s="433"/>
      <c r="FS21" s="433"/>
      <c r="FT21" s="433"/>
      <c r="FU21" s="433"/>
      <c r="FV21" s="433"/>
      <c r="FW21" s="433"/>
      <c r="FX21" s="433"/>
      <c r="FY21" s="433"/>
      <c r="FZ21" s="433"/>
      <c r="GA21" s="433"/>
      <c r="GB21" s="433"/>
      <c r="GC21" s="433"/>
      <c r="GD21" s="433"/>
      <c r="GE21" s="433"/>
      <c r="GF21" s="433"/>
      <c r="GG21" s="433"/>
      <c r="GH21" s="433"/>
      <c r="GI21" s="433"/>
      <c r="GJ21" s="433"/>
      <c r="GK21" s="433"/>
      <c r="GL21" s="433"/>
      <c r="GM21" s="433"/>
      <c r="GN21" s="433"/>
      <c r="GO21" s="433"/>
      <c r="GP21" s="433"/>
      <c r="GQ21" s="433"/>
      <c r="GR21" s="433"/>
      <c r="GS21" s="433"/>
      <c r="GT21" s="433"/>
      <c r="GU21" s="433"/>
      <c r="GV21" s="433"/>
      <c r="GW21" s="433"/>
      <c r="GX21" s="433"/>
      <c r="GY21" s="433"/>
      <c r="GZ21" s="433"/>
      <c r="HA21" s="433"/>
      <c r="HB21" s="433"/>
      <c r="HC21" s="433"/>
      <c r="HD21" s="433"/>
      <c r="HE21" s="433"/>
      <c r="HF21" s="433"/>
      <c r="HG21" s="433"/>
      <c r="HH21" s="433"/>
      <c r="HI21" s="433"/>
      <c r="HJ21" s="433"/>
      <c r="HK21" s="433"/>
      <c r="HL21" s="433"/>
      <c r="HM21" s="433"/>
      <c r="HN21" s="433"/>
      <c r="HO21" s="433"/>
      <c r="HP21" s="433"/>
      <c r="HQ21" s="433"/>
      <c r="HR21" s="433"/>
      <c r="HS21" s="433"/>
      <c r="HT21" s="433"/>
      <c r="HU21" s="433"/>
      <c r="HV21" s="433"/>
      <c r="HW21" s="433"/>
      <c r="HX21" s="433"/>
      <c r="HY21" s="433"/>
      <c r="HZ21" s="433"/>
      <c r="IA21" s="433"/>
      <c r="IB21" s="433"/>
      <c r="IC21" s="433"/>
      <c r="ID21" s="433"/>
      <c r="IE21" s="433"/>
      <c r="IF21" s="433"/>
      <c r="IG21" s="433"/>
      <c r="IH21" s="433"/>
      <c r="II21" s="433"/>
      <c r="IJ21" s="433"/>
      <c r="IK21" s="433"/>
      <c r="IL21" s="433"/>
      <c r="IM21" s="433"/>
      <c r="IN21" s="433"/>
      <c r="IO21" s="433"/>
      <c r="IP21" s="433"/>
      <c r="IQ21" s="433"/>
      <c r="IR21" s="433"/>
      <c r="IS21" s="433"/>
      <c r="IT21" s="433"/>
      <c r="IU21" s="433"/>
      <c r="IV21" s="433"/>
      <c r="IW21" s="433"/>
      <c r="IX21" s="433"/>
      <c r="IY21" s="433"/>
      <c r="IZ21" s="433"/>
    </row>
    <row r="22" spans="2:260" ht="18.75" thickBot="1">
      <c r="B22" s="550" t="s">
        <v>784</v>
      </c>
      <c r="C22" s="472" t="s">
        <v>615</v>
      </c>
      <c r="D22" s="472"/>
      <c r="E22" s="472"/>
      <c r="F22" s="473"/>
      <c r="G22" s="469" t="s">
        <v>690</v>
      </c>
      <c r="H22" s="176" t="s">
        <v>690</v>
      </c>
      <c r="I22" s="470" t="s">
        <v>690</v>
      </c>
      <c r="J22" s="176" t="s">
        <v>690</v>
      </c>
      <c r="K22" s="510" t="s">
        <v>732</v>
      </c>
      <c r="L22" s="488" t="s">
        <v>735</v>
      </c>
      <c r="M22" s="488" t="s">
        <v>676</v>
      </c>
      <c r="N22" s="470" t="s">
        <v>691</v>
      </c>
      <c r="O22" s="176" t="s">
        <v>699</v>
      </c>
      <c r="P22" s="488" t="s">
        <v>699</v>
      </c>
      <c r="Q22" s="496" t="s">
        <v>700</v>
      </c>
      <c r="R22" s="454" t="s">
        <v>616</v>
      </c>
      <c r="S22" s="433"/>
      <c r="T22" s="1482"/>
      <c r="U22" s="433"/>
      <c r="V22" s="436"/>
      <c r="W22" s="436"/>
      <c r="X22" s="436"/>
      <c r="Y22" s="436"/>
      <c r="Z22" s="436"/>
      <c r="AA22" s="437"/>
      <c r="AB22" s="437"/>
      <c r="AC22" s="436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435"/>
      <c r="AW22" s="435"/>
      <c r="AX22" s="435"/>
      <c r="AY22" s="435"/>
      <c r="AZ22" s="435"/>
      <c r="BA22" s="435"/>
      <c r="BB22" s="435"/>
      <c r="BC22" s="435"/>
      <c r="BD22" s="435"/>
      <c r="BE22" s="435"/>
      <c r="BF22" s="435"/>
      <c r="BG22" s="435"/>
      <c r="BH22" s="435"/>
      <c r="BI22" s="435"/>
      <c r="BJ22" s="435"/>
      <c r="BK22" s="435"/>
      <c r="BL22" s="435"/>
      <c r="BM22" s="435"/>
      <c r="BN22" s="435"/>
      <c r="BO22" s="435"/>
      <c r="BP22" s="435"/>
      <c r="BQ22" s="435"/>
      <c r="BR22" s="435"/>
      <c r="BS22" s="435"/>
      <c r="BT22" s="435"/>
      <c r="BU22" s="435"/>
      <c r="BV22" s="435"/>
      <c r="BW22" s="435"/>
      <c r="BX22" s="435"/>
      <c r="BY22" s="435"/>
      <c r="BZ22" s="435"/>
      <c r="CA22" s="435"/>
      <c r="CB22" s="435"/>
      <c r="CC22" s="435"/>
      <c r="CD22" s="435"/>
      <c r="CE22" s="435"/>
      <c r="CF22" s="435"/>
      <c r="CG22" s="435"/>
      <c r="CH22" s="435"/>
      <c r="CI22" s="435"/>
      <c r="CJ22" s="435"/>
      <c r="CK22" s="435"/>
      <c r="CL22" s="435"/>
      <c r="CM22" s="435"/>
      <c r="CN22" s="435"/>
      <c r="CO22" s="435"/>
      <c r="CP22" s="435"/>
      <c r="CQ22" s="435"/>
      <c r="CR22" s="435"/>
      <c r="CS22" s="435"/>
      <c r="CT22" s="435"/>
      <c r="CU22" s="435"/>
      <c r="CV22" s="435"/>
      <c r="CW22" s="435"/>
      <c r="CX22" s="435"/>
      <c r="CY22" s="435"/>
      <c r="CZ22" s="435"/>
      <c r="DA22" s="435"/>
      <c r="DB22" s="435"/>
      <c r="DC22" s="435"/>
      <c r="DD22" s="435"/>
      <c r="DE22" s="435"/>
      <c r="DF22" s="435"/>
      <c r="DG22" s="435"/>
      <c r="DH22" s="435"/>
      <c r="DI22" s="435"/>
      <c r="DJ22" s="435"/>
      <c r="DK22" s="435"/>
      <c r="DL22" s="435"/>
      <c r="DM22" s="435"/>
      <c r="DN22" s="435"/>
      <c r="DO22" s="435"/>
      <c r="DP22" s="435"/>
      <c r="DQ22" s="435"/>
      <c r="DR22" s="435"/>
      <c r="DS22" s="435"/>
      <c r="DT22" s="435"/>
      <c r="DU22" s="435"/>
      <c r="DV22" s="435"/>
      <c r="DW22" s="435"/>
      <c r="DX22" s="435"/>
      <c r="DY22" s="435"/>
      <c r="DZ22" s="435"/>
      <c r="EA22" s="435"/>
      <c r="EB22" s="435"/>
      <c r="EC22" s="435"/>
      <c r="ED22" s="435"/>
      <c r="EE22" s="435"/>
      <c r="EF22" s="435"/>
      <c r="EG22" s="435"/>
      <c r="EH22" s="435"/>
      <c r="EI22" s="435"/>
      <c r="EJ22" s="435"/>
      <c r="EK22" s="435"/>
      <c r="EL22" s="435"/>
      <c r="EM22" s="435"/>
      <c r="EN22" s="435"/>
      <c r="EO22" s="435"/>
      <c r="EP22" s="435"/>
      <c r="EQ22" s="435"/>
      <c r="ER22" s="435"/>
      <c r="ES22" s="435"/>
      <c r="ET22" s="435"/>
      <c r="EU22" s="435"/>
      <c r="EV22" s="435"/>
      <c r="EW22" s="435"/>
      <c r="EX22" s="435"/>
      <c r="EY22" s="435"/>
      <c r="EZ22" s="435"/>
      <c r="FA22" s="435"/>
      <c r="FB22" s="435"/>
      <c r="FC22" s="435"/>
      <c r="FD22" s="435"/>
      <c r="FE22" s="435"/>
      <c r="FF22" s="435"/>
      <c r="FG22" s="435"/>
      <c r="FH22" s="435"/>
      <c r="FI22" s="435"/>
      <c r="FJ22" s="435"/>
      <c r="FK22" s="435"/>
      <c r="FL22" s="435"/>
      <c r="FM22" s="435"/>
      <c r="FN22" s="435"/>
      <c r="FO22" s="435"/>
      <c r="FP22" s="435"/>
      <c r="FQ22" s="435"/>
      <c r="FR22" s="435"/>
      <c r="FS22" s="435"/>
      <c r="FT22" s="435"/>
      <c r="FU22" s="435"/>
      <c r="FV22" s="435"/>
      <c r="FW22" s="435"/>
      <c r="FX22" s="435"/>
      <c r="FY22" s="435"/>
      <c r="FZ22" s="435"/>
      <c r="GA22" s="435"/>
      <c r="GB22" s="435"/>
      <c r="GC22" s="435"/>
      <c r="GD22" s="435"/>
      <c r="GE22" s="435"/>
      <c r="GF22" s="435"/>
      <c r="GG22" s="435"/>
      <c r="GH22" s="435"/>
      <c r="GI22" s="435"/>
      <c r="GJ22" s="435"/>
      <c r="GK22" s="435"/>
      <c r="GL22" s="435"/>
      <c r="GM22" s="435"/>
      <c r="GN22" s="435"/>
      <c r="GO22" s="435"/>
      <c r="GP22" s="435"/>
      <c r="GQ22" s="435"/>
      <c r="GR22" s="435"/>
      <c r="GS22" s="435"/>
      <c r="GT22" s="435"/>
      <c r="GU22" s="435"/>
      <c r="GV22" s="435"/>
      <c r="GW22" s="435"/>
      <c r="GX22" s="435"/>
      <c r="GY22" s="435"/>
      <c r="GZ22" s="435"/>
      <c r="HA22" s="435"/>
      <c r="HB22" s="435"/>
      <c r="HC22" s="435"/>
      <c r="HD22" s="435"/>
      <c r="HE22" s="435"/>
      <c r="HF22" s="435"/>
      <c r="HG22" s="435"/>
      <c r="HH22" s="435"/>
      <c r="HI22" s="435"/>
      <c r="HJ22" s="435"/>
      <c r="HK22" s="435"/>
      <c r="HL22" s="435"/>
      <c r="HM22" s="435"/>
      <c r="HN22" s="435"/>
      <c r="HO22" s="435"/>
      <c r="HP22" s="435"/>
      <c r="HQ22" s="435"/>
      <c r="HR22" s="435"/>
      <c r="HS22" s="435"/>
      <c r="HT22" s="435"/>
      <c r="HU22" s="435"/>
      <c r="HV22" s="435"/>
      <c r="HW22" s="435"/>
      <c r="HX22" s="435"/>
      <c r="HY22" s="435"/>
      <c r="HZ22" s="435"/>
      <c r="IA22" s="435"/>
      <c r="IB22" s="435"/>
      <c r="IC22" s="435"/>
      <c r="ID22" s="435"/>
      <c r="IE22" s="435"/>
      <c r="IF22" s="435"/>
      <c r="IG22" s="435"/>
      <c r="IH22" s="435"/>
      <c r="II22" s="435"/>
      <c r="IJ22" s="435"/>
      <c r="IK22" s="435"/>
      <c r="IL22" s="435"/>
      <c r="IM22" s="435"/>
      <c r="IN22" s="435"/>
      <c r="IO22" s="435"/>
      <c r="IP22" s="435"/>
      <c r="IQ22" s="435"/>
      <c r="IR22" s="435"/>
      <c r="IS22" s="435"/>
      <c r="IT22" s="435"/>
      <c r="IU22" s="435"/>
      <c r="IV22" s="435"/>
      <c r="IW22" s="435"/>
      <c r="IX22" s="435"/>
      <c r="IY22" s="435"/>
      <c r="IZ22" s="435"/>
    </row>
    <row r="23" spans="2:260" ht="16.5" thickBot="1">
      <c r="B23" s="161"/>
      <c r="C23" s="124"/>
      <c r="D23" s="490"/>
      <c r="E23" s="124"/>
      <c r="F23" s="159"/>
      <c r="G23" s="492" t="s">
        <v>789</v>
      </c>
      <c r="H23" s="493" t="s">
        <v>789</v>
      </c>
      <c r="I23" s="494" t="s">
        <v>789</v>
      </c>
      <c r="J23" s="493" t="s">
        <v>789</v>
      </c>
      <c r="K23" s="507"/>
      <c r="L23" s="495" t="s">
        <v>789</v>
      </c>
      <c r="M23" s="495" t="s">
        <v>789</v>
      </c>
      <c r="N23" s="494" t="s">
        <v>789</v>
      </c>
      <c r="O23" s="493" t="s">
        <v>789</v>
      </c>
      <c r="P23" s="495" t="s">
        <v>789</v>
      </c>
      <c r="Q23" s="497" t="s">
        <v>789</v>
      </c>
      <c r="R23" s="455"/>
      <c r="S23" s="433"/>
      <c r="T23" s="433"/>
      <c r="U23" s="433"/>
      <c r="V23" s="435"/>
      <c r="W23" s="435"/>
      <c r="X23" s="435"/>
      <c r="Y23" s="435"/>
      <c r="Z23" s="435"/>
      <c r="AA23" s="435"/>
      <c r="AB23" s="435"/>
      <c r="AC23" s="435"/>
      <c r="AD23" s="435"/>
      <c r="AE23" s="435"/>
      <c r="AF23" s="435"/>
      <c r="AG23" s="435"/>
      <c r="AH23" s="435"/>
      <c r="AI23" s="435"/>
      <c r="AJ23" s="435"/>
      <c r="AK23" s="435"/>
      <c r="AL23" s="435"/>
      <c r="AM23" s="435"/>
      <c r="AN23" s="435"/>
      <c r="AO23" s="435"/>
      <c r="AP23" s="435"/>
      <c r="AQ23" s="435"/>
      <c r="AR23" s="435"/>
      <c r="AS23" s="435"/>
      <c r="AT23" s="435"/>
      <c r="AU23" s="435"/>
      <c r="AV23" s="435"/>
      <c r="AW23" s="435"/>
      <c r="AX23" s="435"/>
      <c r="AY23" s="435"/>
      <c r="AZ23" s="435"/>
      <c r="BA23" s="435"/>
      <c r="BB23" s="435"/>
      <c r="BC23" s="435"/>
      <c r="BD23" s="435"/>
      <c r="BE23" s="435"/>
      <c r="BF23" s="435"/>
      <c r="BG23" s="435"/>
      <c r="BH23" s="435"/>
      <c r="BI23" s="435"/>
      <c r="BJ23" s="435"/>
      <c r="BK23" s="435"/>
      <c r="BL23" s="435"/>
      <c r="BM23" s="435"/>
      <c r="BN23" s="435"/>
      <c r="BO23" s="435"/>
      <c r="BP23" s="435"/>
      <c r="BQ23" s="435"/>
      <c r="BR23" s="435"/>
      <c r="BS23" s="435"/>
      <c r="BT23" s="435"/>
      <c r="BU23" s="435"/>
      <c r="BV23" s="435"/>
      <c r="BW23" s="435"/>
      <c r="BX23" s="435"/>
      <c r="BY23" s="435"/>
      <c r="BZ23" s="435"/>
      <c r="CA23" s="435"/>
      <c r="CB23" s="435"/>
      <c r="CC23" s="435"/>
      <c r="CD23" s="435"/>
      <c r="CE23" s="435"/>
      <c r="CF23" s="435"/>
      <c r="CG23" s="435"/>
      <c r="CH23" s="435"/>
      <c r="CI23" s="435"/>
      <c r="CJ23" s="435"/>
      <c r="CK23" s="435"/>
      <c r="CL23" s="435"/>
      <c r="CM23" s="435"/>
      <c r="CN23" s="435"/>
      <c r="CO23" s="435"/>
      <c r="CP23" s="435"/>
      <c r="CQ23" s="435"/>
      <c r="CR23" s="435"/>
      <c r="CS23" s="435"/>
      <c r="CT23" s="435"/>
      <c r="CU23" s="435"/>
      <c r="CV23" s="435"/>
      <c r="CW23" s="435"/>
      <c r="CX23" s="435"/>
      <c r="CY23" s="435"/>
      <c r="CZ23" s="435"/>
      <c r="DA23" s="435"/>
      <c r="DB23" s="435"/>
      <c r="DC23" s="435"/>
      <c r="DD23" s="435"/>
      <c r="DE23" s="435"/>
      <c r="DF23" s="435"/>
      <c r="DG23" s="435"/>
      <c r="DH23" s="435"/>
      <c r="DI23" s="435"/>
      <c r="DJ23" s="435"/>
      <c r="DK23" s="435"/>
      <c r="DL23" s="435"/>
      <c r="DM23" s="435"/>
      <c r="DN23" s="435"/>
      <c r="DO23" s="435"/>
      <c r="DP23" s="435"/>
      <c r="DQ23" s="435"/>
      <c r="DR23" s="435"/>
      <c r="DS23" s="435"/>
      <c r="DT23" s="435"/>
      <c r="DU23" s="435"/>
      <c r="DV23" s="435"/>
      <c r="DW23" s="435"/>
      <c r="DX23" s="435"/>
      <c r="DY23" s="435"/>
      <c r="DZ23" s="435"/>
      <c r="EA23" s="435"/>
      <c r="EB23" s="435"/>
      <c r="EC23" s="435"/>
      <c r="ED23" s="435"/>
      <c r="EE23" s="435"/>
      <c r="EF23" s="435"/>
      <c r="EG23" s="435"/>
      <c r="EH23" s="435"/>
      <c r="EI23" s="435"/>
      <c r="EJ23" s="435"/>
      <c r="EK23" s="435"/>
      <c r="EL23" s="435"/>
      <c r="EM23" s="435"/>
      <c r="EN23" s="435"/>
      <c r="EO23" s="435"/>
      <c r="EP23" s="435"/>
      <c r="EQ23" s="435"/>
      <c r="ER23" s="435"/>
      <c r="ES23" s="435"/>
      <c r="ET23" s="435"/>
      <c r="EU23" s="435"/>
      <c r="EV23" s="435"/>
      <c r="EW23" s="435"/>
      <c r="EX23" s="435"/>
      <c r="EY23" s="435"/>
      <c r="EZ23" s="435"/>
      <c r="FA23" s="435"/>
      <c r="FB23" s="435"/>
      <c r="FC23" s="435"/>
      <c r="FD23" s="435"/>
      <c r="FE23" s="435"/>
      <c r="FF23" s="435"/>
      <c r="FG23" s="435"/>
      <c r="FH23" s="435"/>
      <c r="FI23" s="435"/>
      <c r="FJ23" s="435"/>
      <c r="FK23" s="435"/>
      <c r="FL23" s="435"/>
      <c r="FM23" s="435"/>
      <c r="FN23" s="435"/>
      <c r="FO23" s="435"/>
      <c r="FP23" s="435"/>
      <c r="FQ23" s="435"/>
      <c r="FR23" s="435"/>
      <c r="FS23" s="435"/>
      <c r="FT23" s="435"/>
      <c r="FU23" s="435"/>
      <c r="FV23" s="435"/>
      <c r="FW23" s="435"/>
      <c r="FX23" s="435"/>
      <c r="FY23" s="435"/>
      <c r="FZ23" s="435"/>
      <c r="GA23" s="435"/>
      <c r="GB23" s="435"/>
      <c r="GC23" s="435"/>
      <c r="GD23" s="435"/>
      <c r="GE23" s="435"/>
      <c r="GF23" s="435"/>
      <c r="GG23" s="435"/>
      <c r="GH23" s="435"/>
      <c r="GI23" s="435"/>
      <c r="GJ23" s="435"/>
      <c r="GK23" s="435"/>
      <c r="GL23" s="435"/>
      <c r="GM23" s="435"/>
      <c r="GN23" s="435"/>
      <c r="GO23" s="435"/>
      <c r="GP23" s="435"/>
      <c r="GQ23" s="435"/>
      <c r="GR23" s="435"/>
      <c r="GS23" s="435"/>
      <c r="GT23" s="435"/>
      <c r="GU23" s="435"/>
      <c r="GV23" s="435"/>
      <c r="GW23" s="435"/>
      <c r="GX23" s="435"/>
      <c r="GY23" s="435"/>
      <c r="GZ23" s="435"/>
      <c r="HA23" s="435"/>
      <c r="HB23" s="435"/>
      <c r="HC23" s="435"/>
      <c r="HD23" s="435"/>
      <c r="HE23" s="435"/>
      <c r="HF23" s="435"/>
      <c r="HG23" s="435"/>
      <c r="HH23" s="435"/>
      <c r="HI23" s="435"/>
      <c r="HJ23" s="435"/>
      <c r="HK23" s="435"/>
      <c r="HL23" s="435"/>
      <c r="HM23" s="435"/>
      <c r="HN23" s="435"/>
      <c r="HO23" s="435"/>
      <c r="HP23" s="435"/>
      <c r="HQ23" s="435"/>
      <c r="HR23" s="435"/>
      <c r="HS23" s="435"/>
      <c r="HT23" s="435"/>
      <c r="HU23" s="435"/>
      <c r="HV23" s="435"/>
      <c r="HW23" s="435"/>
      <c r="HX23" s="435"/>
      <c r="HY23" s="435"/>
      <c r="HZ23" s="435"/>
      <c r="IA23" s="435"/>
      <c r="IB23" s="435"/>
      <c r="IC23" s="435"/>
      <c r="ID23" s="435"/>
      <c r="IE23" s="435"/>
      <c r="IF23" s="435"/>
      <c r="IG23" s="435"/>
      <c r="IH23" s="435"/>
      <c r="II23" s="435"/>
      <c r="IJ23" s="435"/>
      <c r="IK23" s="435"/>
      <c r="IL23" s="435"/>
      <c r="IM23" s="435"/>
      <c r="IN23" s="435"/>
      <c r="IO23" s="435"/>
      <c r="IP23" s="435"/>
      <c r="IQ23" s="435"/>
      <c r="IR23" s="435"/>
      <c r="IS23" s="435"/>
      <c r="IT23" s="435"/>
    </row>
    <row r="24" spans="2:260" ht="18">
      <c r="E24" s="435"/>
      <c r="F24" s="439" t="s">
        <v>1</v>
      </c>
      <c r="G24" s="440"/>
      <c r="H24" s="441"/>
      <c r="I24" s="441"/>
      <c r="J24" s="441"/>
      <c r="K24" s="441"/>
      <c r="L24" s="441"/>
      <c r="M24" s="441"/>
      <c r="N24" s="441"/>
      <c r="O24" s="441"/>
      <c r="P24" s="441"/>
      <c r="Q24" s="441"/>
      <c r="R24" s="441"/>
      <c r="S24" s="442"/>
      <c r="T24" s="442"/>
      <c r="U24" s="441"/>
      <c r="V24" s="435"/>
      <c r="W24" s="435"/>
      <c r="X24" s="435"/>
      <c r="Y24" s="435"/>
      <c r="Z24" s="435"/>
      <c r="AA24" s="435"/>
      <c r="AB24" s="435"/>
      <c r="AC24" s="435"/>
      <c r="AD24" s="435"/>
      <c r="AE24" s="435"/>
      <c r="AF24" s="435"/>
      <c r="AG24" s="435"/>
      <c r="AH24" s="435"/>
      <c r="AI24" s="435"/>
      <c r="AJ24" s="435"/>
      <c r="AK24" s="435"/>
      <c r="AL24" s="435"/>
      <c r="AM24" s="435"/>
      <c r="AN24" s="435"/>
      <c r="AO24" s="435"/>
      <c r="AP24" s="435"/>
      <c r="AQ24" s="435"/>
      <c r="AR24" s="435"/>
      <c r="AS24" s="435"/>
      <c r="AT24" s="435"/>
      <c r="AU24" s="435"/>
      <c r="AV24" s="435"/>
      <c r="AW24" s="435"/>
      <c r="AX24" s="435"/>
      <c r="AY24" s="435"/>
      <c r="AZ24" s="435"/>
      <c r="BA24" s="435"/>
      <c r="BB24" s="435"/>
      <c r="BC24" s="435"/>
      <c r="BD24" s="435"/>
      <c r="BE24" s="435"/>
      <c r="BF24" s="435"/>
      <c r="BG24" s="435"/>
      <c r="BH24" s="435"/>
      <c r="BI24" s="435"/>
      <c r="BJ24" s="435"/>
      <c r="BK24" s="435"/>
      <c r="BL24" s="435"/>
      <c r="BM24" s="435"/>
      <c r="BN24" s="435"/>
      <c r="BO24" s="435"/>
      <c r="BP24" s="435"/>
      <c r="BQ24" s="435"/>
      <c r="BR24" s="435"/>
      <c r="BS24" s="435"/>
      <c r="BT24" s="435"/>
      <c r="BU24" s="435"/>
      <c r="BV24" s="435"/>
      <c r="BW24" s="435"/>
      <c r="BX24" s="435"/>
      <c r="BY24" s="435"/>
      <c r="BZ24" s="435"/>
      <c r="CA24" s="435"/>
      <c r="CB24" s="435"/>
      <c r="CC24" s="435"/>
      <c r="CD24" s="435"/>
      <c r="CE24" s="435"/>
      <c r="CF24" s="435"/>
      <c r="CG24" s="435"/>
      <c r="CH24" s="435"/>
      <c r="CI24" s="435"/>
      <c r="CJ24" s="435"/>
      <c r="CK24" s="435"/>
      <c r="CL24" s="435"/>
      <c r="CM24" s="435"/>
      <c r="CN24" s="435"/>
      <c r="CO24" s="435"/>
      <c r="CP24" s="435"/>
      <c r="CQ24" s="435"/>
      <c r="CR24" s="435"/>
      <c r="CS24" s="435"/>
      <c r="CT24" s="435"/>
      <c r="CU24" s="435"/>
      <c r="CV24" s="435"/>
      <c r="CW24" s="435"/>
      <c r="CX24" s="435"/>
      <c r="CY24" s="435"/>
      <c r="CZ24" s="435"/>
      <c r="DA24" s="435"/>
      <c r="DB24" s="435"/>
      <c r="DC24" s="435"/>
      <c r="DD24" s="435"/>
      <c r="DE24" s="435"/>
      <c r="DF24" s="435"/>
      <c r="DG24" s="435"/>
      <c r="DH24" s="435"/>
      <c r="DI24" s="435"/>
      <c r="DJ24" s="435"/>
      <c r="DK24" s="435"/>
      <c r="DL24" s="435"/>
      <c r="DM24" s="435"/>
      <c r="DN24" s="435"/>
      <c r="DO24" s="435"/>
      <c r="DP24" s="435"/>
      <c r="DQ24" s="435"/>
      <c r="DR24" s="435"/>
      <c r="DS24" s="435"/>
      <c r="DT24" s="435"/>
      <c r="DU24" s="435"/>
      <c r="DV24" s="435"/>
      <c r="DW24" s="435"/>
      <c r="DX24" s="435"/>
      <c r="DY24" s="435"/>
      <c r="DZ24" s="435"/>
      <c r="EA24" s="435"/>
      <c r="EB24" s="435"/>
      <c r="EC24" s="435"/>
      <c r="ED24" s="435"/>
      <c r="EE24" s="435"/>
      <c r="EF24" s="435"/>
      <c r="EG24" s="435"/>
      <c r="EH24" s="435"/>
      <c r="EI24" s="435"/>
      <c r="EJ24" s="435"/>
      <c r="EK24" s="435"/>
      <c r="EL24" s="435"/>
      <c r="EM24" s="435"/>
      <c r="EN24" s="435"/>
      <c r="EO24" s="435"/>
      <c r="EP24" s="435"/>
      <c r="EQ24" s="435"/>
      <c r="ER24" s="435"/>
      <c r="ES24" s="435"/>
      <c r="ET24" s="435"/>
      <c r="EU24" s="435"/>
      <c r="EV24" s="435"/>
      <c r="EW24" s="435"/>
      <c r="EX24" s="435"/>
      <c r="EY24" s="435"/>
      <c r="EZ24" s="435"/>
      <c r="FA24" s="435"/>
      <c r="FB24" s="435"/>
      <c r="FC24" s="435"/>
      <c r="FD24" s="435"/>
      <c r="FE24" s="435"/>
      <c r="FF24" s="435"/>
      <c r="FG24" s="435"/>
      <c r="FH24" s="435"/>
      <c r="FI24" s="435"/>
      <c r="FJ24" s="435"/>
      <c r="FK24" s="435"/>
      <c r="FL24" s="435"/>
      <c r="FM24" s="435"/>
      <c r="FN24" s="435"/>
      <c r="FO24" s="435"/>
      <c r="FP24" s="435"/>
      <c r="FQ24" s="435"/>
      <c r="FR24" s="435"/>
      <c r="FS24" s="435"/>
      <c r="FT24" s="435"/>
      <c r="FU24" s="435"/>
      <c r="FV24" s="435"/>
      <c r="FW24" s="435"/>
      <c r="FX24" s="435"/>
      <c r="FY24" s="435"/>
      <c r="FZ24" s="435"/>
      <c r="GA24" s="435"/>
      <c r="GB24" s="435"/>
      <c r="GC24" s="435"/>
      <c r="GD24" s="435"/>
      <c r="GE24" s="435"/>
      <c r="GF24" s="435"/>
      <c r="GG24" s="435"/>
      <c r="GH24" s="435"/>
      <c r="GI24" s="435"/>
      <c r="GJ24" s="435"/>
      <c r="GK24" s="435"/>
      <c r="GL24" s="435"/>
      <c r="GM24" s="435"/>
      <c r="GN24" s="435"/>
      <c r="GO24" s="435"/>
      <c r="GP24" s="435"/>
      <c r="GQ24" s="435"/>
      <c r="GR24" s="435"/>
      <c r="GS24" s="435"/>
      <c r="GT24" s="435"/>
      <c r="GU24" s="435"/>
      <c r="GV24" s="435"/>
      <c r="GW24" s="435"/>
      <c r="GX24" s="435"/>
      <c r="GY24" s="435"/>
      <c r="GZ24" s="435"/>
      <c r="HA24" s="435"/>
      <c r="HB24" s="435"/>
      <c r="HC24" s="435"/>
      <c r="HD24" s="435"/>
      <c r="HE24" s="435"/>
      <c r="HF24" s="435"/>
      <c r="HG24" s="435"/>
      <c r="HH24" s="435"/>
      <c r="HI24" s="435"/>
      <c r="HJ24" s="435"/>
      <c r="HK24" s="435"/>
      <c r="HL24" s="435"/>
      <c r="HM24" s="435"/>
      <c r="HN24" s="435"/>
      <c r="HO24" s="435"/>
      <c r="HP24" s="435"/>
      <c r="HQ24" s="435"/>
      <c r="HR24" s="435"/>
      <c r="HS24" s="435"/>
      <c r="HT24" s="435"/>
      <c r="HU24" s="435"/>
      <c r="HV24" s="435"/>
      <c r="HW24" s="435"/>
      <c r="HX24" s="435"/>
      <c r="HY24" s="435"/>
      <c r="HZ24" s="435"/>
      <c r="IA24" s="435"/>
      <c r="IB24" s="435"/>
      <c r="IC24" s="435"/>
      <c r="ID24" s="435"/>
      <c r="IE24" s="435"/>
      <c r="IF24" s="435"/>
      <c r="IG24" s="435"/>
      <c r="IH24" s="435"/>
      <c r="II24" s="435"/>
      <c r="IJ24" s="435"/>
      <c r="IK24" s="435"/>
      <c r="IL24" s="435"/>
      <c r="IM24" s="435"/>
      <c r="IN24" s="435"/>
      <c r="IO24" s="435"/>
      <c r="IP24" s="435"/>
      <c r="IQ24" s="435"/>
      <c r="IR24" s="435"/>
      <c r="IS24" s="435"/>
      <c r="IT24" s="435"/>
    </row>
    <row r="25" spans="2:260">
      <c r="E25" s="435"/>
      <c r="F25" s="443"/>
      <c r="G25" s="443"/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3"/>
      <c r="S25" s="432"/>
      <c r="T25" s="432"/>
      <c r="U25" s="432"/>
      <c r="V25" s="435"/>
      <c r="W25" s="435"/>
      <c r="X25" s="435"/>
      <c r="Y25" s="435"/>
      <c r="Z25" s="435"/>
      <c r="AA25" s="435"/>
      <c r="AB25" s="435"/>
      <c r="AC25" s="435"/>
      <c r="AD25" s="435"/>
      <c r="AE25" s="435"/>
      <c r="AF25" s="435"/>
      <c r="AG25" s="435"/>
      <c r="AH25" s="435"/>
      <c r="AI25" s="435"/>
      <c r="AJ25" s="435"/>
      <c r="AK25" s="435"/>
      <c r="AL25" s="435"/>
      <c r="AM25" s="435"/>
      <c r="AN25" s="435"/>
      <c r="AO25" s="435"/>
      <c r="AP25" s="435"/>
      <c r="AQ25" s="435"/>
      <c r="AR25" s="435"/>
      <c r="AS25" s="435"/>
      <c r="AT25" s="435"/>
      <c r="AU25" s="435"/>
      <c r="AV25" s="435"/>
      <c r="AW25" s="435"/>
      <c r="AX25" s="435"/>
      <c r="AY25" s="435"/>
      <c r="AZ25" s="435"/>
      <c r="BA25" s="435"/>
      <c r="BB25" s="435"/>
      <c r="BC25" s="435"/>
      <c r="BD25" s="435"/>
      <c r="BE25" s="435"/>
      <c r="BF25" s="435"/>
      <c r="BG25" s="435"/>
      <c r="BH25" s="435"/>
      <c r="BI25" s="435"/>
      <c r="BJ25" s="435"/>
      <c r="BK25" s="435"/>
      <c r="BL25" s="435"/>
      <c r="BM25" s="435"/>
      <c r="BN25" s="435"/>
      <c r="BO25" s="435"/>
      <c r="BP25" s="435"/>
      <c r="BQ25" s="435"/>
      <c r="BR25" s="435"/>
      <c r="BS25" s="435"/>
      <c r="BT25" s="435"/>
      <c r="BU25" s="435"/>
      <c r="BV25" s="435"/>
      <c r="BW25" s="435"/>
      <c r="BX25" s="435"/>
      <c r="BY25" s="435"/>
      <c r="BZ25" s="435"/>
      <c r="CA25" s="435"/>
      <c r="CB25" s="435"/>
      <c r="CC25" s="435"/>
      <c r="CD25" s="435"/>
      <c r="CE25" s="435"/>
      <c r="CF25" s="435"/>
      <c r="CG25" s="435"/>
      <c r="CH25" s="435"/>
      <c r="CI25" s="435"/>
      <c r="CJ25" s="435"/>
      <c r="CK25" s="435"/>
      <c r="CL25" s="435"/>
      <c r="CM25" s="435"/>
      <c r="CN25" s="435"/>
      <c r="CO25" s="435"/>
      <c r="CP25" s="435"/>
      <c r="CQ25" s="435"/>
      <c r="CR25" s="435"/>
      <c r="CS25" s="435"/>
      <c r="CT25" s="435"/>
      <c r="CU25" s="435"/>
      <c r="CV25" s="435"/>
      <c r="CW25" s="435"/>
      <c r="CX25" s="435"/>
      <c r="CY25" s="435"/>
      <c r="CZ25" s="435"/>
      <c r="DA25" s="435"/>
      <c r="DB25" s="435"/>
      <c r="DC25" s="435"/>
      <c r="DD25" s="435"/>
      <c r="DE25" s="435"/>
      <c r="DF25" s="435"/>
      <c r="DG25" s="435"/>
      <c r="DH25" s="435"/>
      <c r="DI25" s="435"/>
      <c r="DJ25" s="435"/>
      <c r="DK25" s="435"/>
      <c r="DL25" s="435"/>
      <c r="DM25" s="435"/>
      <c r="DN25" s="435"/>
      <c r="DO25" s="435"/>
      <c r="DP25" s="435"/>
      <c r="DQ25" s="435"/>
      <c r="DR25" s="435"/>
      <c r="DS25" s="435"/>
      <c r="DT25" s="435"/>
      <c r="DU25" s="435"/>
      <c r="DV25" s="435"/>
      <c r="DW25" s="435"/>
      <c r="DX25" s="435"/>
      <c r="DY25" s="435"/>
      <c r="DZ25" s="435"/>
      <c r="EA25" s="435"/>
      <c r="EB25" s="435"/>
      <c r="EC25" s="435"/>
      <c r="ED25" s="435"/>
      <c r="EE25" s="435"/>
      <c r="EF25" s="435"/>
      <c r="EG25" s="435"/>
      <c r="EH25" s="435"/>
      <c r="EI25" s="435"/>
      <c r="EJ25" s="435"/>
      <c r="EK25" s="435"/>
      <c r="EL25" s="435"/>
      <c r="EM25" s="435"/>
      <c r="EN25" s="435"/>
      <c r="EO25" s="435"/>
      <c r="EP25" s="435"/>
      <c r="EQ25" s="435"/>
      <c r="ER25" s="435"/>
      <c r="ES25" s="435"/>
      <c r="ET25" s="435"/>
      <c r="EU25" s="435"/>
      <c r="EV25" s="435"/>
      <c r="EW25" s="435"/>
      <c r="EX25" s="435"/>
      <c r="EY25" s="435"/>
      <c r="EZ25" s="435"/>
      <c r="FA25" s="435"/>
      <c r="FB25" s="435"/>
      <c r="FC25" s="435"/>
      <c r="FD25" s="435"/>
      <c r="FE25" s="435"/>
      <c r="FF25" s="435"/>
      <c r="FG25" s="435"/>
      <c r="FH25" s="435"/>
      <c r="FI25" s="435"/>
      <c r="FJ25" s="435"/>
      <c r="FK25" s="435"/>
      <c r="FL25" s="435"/>
      <c r="FM25" s="435"/>
      <c r="FN25" s="435"/>
      <c r="FO25" s="435"/>
      <c r="FP25" s="435"/>
      <c r="FQ25" s="435"/>
      <c r="FR25" s="435"/>
      <c r="FS25" s="435"/>
      <c r="FT25" s="435"/>
      <c r="FU25" s="435"/>
      <c r="FV25" s="435"/>
      <c r="FW25" s="435"/>
      <c r="FX25" s="435"/>
      <c r="FY25" s="435"/>
      <c r="FZ25" s="435"/>
      <c r="GA25" s="435"/>
      <c r="GB25" s="435"/>
      <c r="GC25" s="435"/>
      <c r="GD25" s="435"/>
      <c r="GE25" s="435"/>
      <c r="GF25" s="435"/>
      <c r="GG25" s="435"/>
      <c r="GH25" s="435"/>
      <c r="GI25" s="435"/>
      <c r="GJ25" s="435"/>
      <c r="GK25" s="435"/>
      <c r="GL25" s="435"/>
      <c r="GM25" s="435"/>
      <c r="GN25" s="435"/>
      <c r="GO25" s="435"/>
      <c r="GP25" s="435"/>
      <c r="GQ25" s="435"/>
      <c r="GR25" s="435"/>
      <c r="GS25" s="435"/>
      <c r="GT25" s="435"/>
      <c r="GU25" s="435"/>
      <c r="GV25" s="435"/>
      <c r="GW25" s="435"/>
      <c r="GX25" s="435"/>
      <c r="GY25" s="435"/>
      <c r="GZ25" s="435"/>
      <c r="HA25" s="435"/>
      <c r="HB25" s="435"/>
      <c r="HC25" s="435"/>
      <c r="HD25" s="435"/>
      <c r="HE25" s="435"/>
      <c r="HF25" s="435"/>
      <c r="HG25" s="435"/>
      <c r="HH25" s="435"/>
      <c r="HI25" s="435"/>
      <c r="HJ25" s="435"/>
      <c r="HK25" s="435"/>
      <c r="HL25" s="435"/>
      <c r="HM25" s="435"/>
      <c r="HN25" s="435"/>
      <c r="HO25" s="435"/>
      <c r="HP25" s="435"/>
      <c r="HQ25" s="435"/>
      <c r="HR25" s="435"/>
      <c r="HS25" s="435"/>
      <c r="HT25" s="435"/>
      <c r="HU25" s="435"/>
      <c r="HV25" s="435"/>
      <c r="HW25" s="435"/>
      <c r="HX25" s="435"/>
      <c r="HY25" s="435"/>
      <c r="HZ25" s="435"/>
      <c r="IA25" s="435"/>
      <c r="IB25" s="435"/>
      <c r="IC25" s="435"/>
      <c r="ID25" s="435"/>
      <c r="IE25" s="435"/>
      <c r="IF25" s="435"/>
      <c r="IG25" s="435"/>
      <c r="IH25" s="435"/>
      <c r="II25" s="435"/>
      <c r="IJ25" s="435"/>
      <c r="IK25" s="435"/>
      <c r="IL25" s="435"/>
      <c r="IM25" s="435"/>
      <c r="IN25" s="435"/>
      <c r="IO25" s="435"/>
      <c r="IP25" s="435"/>
      <c r="IQ25" s="435"/>
      <c r="IR25" s="435"/>
      <c r="IS25" s="435"/>
      <c r="IT25" s="435"/>
    </row>
    <row r="26" spans="2:260">
      <c r="F26" s="433"/>
      <c r="G26" s="433"/>
      <c r="H26" s="433"/>
      <c r="I26" s="433"/>
      <c r="J26" s="433"/>
      <c r="K26" s="433"/>
      <c r="L26" s="433"/>
      <c r="M26" s="433"/>
      <c r="N26" s="433"/>
      <c r="O26" s="433"/>
      <c r="P26" s="433"/>
      <c r="Q26" s="433"/>
      <c r="R26" s="432"/>
      <c r="S26" s="433"/>
      <c r="T26" s="433"/>
      <c r="U26" s="433"/>
    </row>
    <row r="27" spans="2:260">
      <c r="B27" s="438"/>
    </row>
  </sheetData>
  <mergeCells count="5">
    <mergeCell ref="F1:T1"/>
    <mergeCell ref="K3:L4"/>
    <mergeCell ref="M3:M6"/>
    <mergeCell ref="T3:T16"/>
    <mergeCell ref="T17:T22"/>
  </mergeCells>
  <pageMargins left="0.25" right="0.25" top="0.75" bottom="0.75" header="0.3" footer="0.3"/>
  <pageSetup paperSize="9" scale="6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AH32"/>
  <sheetViews>
    <sheetView zoomScale="95" zoomScaleNormal="95" workbookViewId="0">
      <pane xSplit="3" ySplit="2" topLeftCell="D8" activePane="bottomRight" state="frozen"/>
      <selection pane="topRight" activeCell="D1" sqref="D1"/>
      <selection pane="bottomLeft" activeCell="A3" sqref="A3"/>
      <selection pane="bottomRight" activeCell="Q21" sqref="Q21"/>
    </sheetView>
  </sheetViews>
  <sheetFormatPr defaultRowHeight="15"/>
  <cols>
    <col min="1" max="1" width="5.42578125" style="232" bestFit="1" customWidth="1"/>
    <col min="2" max="2" width="8.5703125" style="177" bestFit="1" customWidth="1"/>
    <col min="3" max="3" width="7.140625" style="177" bestFit="1" customWidth="1"/>
    <col min="4" max="7" width="4.140625" style="177" customWidth="1"/>
    <col min="8" max="18" width="4.7109375" style="177" customWidth="1"/>
    <col min="19" max="34" width="4.140625" style="177" customWidth="1"/>
    <col min="35" max="16384" width="9.140625" style="177"/>
  </cols>
  <sheetData>
    <row r="1" spans="1:34" ht="15" customHeight="1">
      <c r="A1" s="1498" t="s">
        <v>813</v>
      </c>
      <c r="B1" s="1499"/>
      <c r="C1" s="1499"/>
      <c r="D1" s="1499"/>
      <c r="E1" s="1499"/>
      <c r="F1" s="1499"/>
      <c r="G1" s="1499"/>
      <c r="H1" s="1499"/>
      <c r="I1" s="1499"/>
      <c r="J1" s="1499"/>
      <c r="K1" s="1499"/>
      <c r="L1" s="1499"/>
      <c r="M1" s="1499"/>
      <c r="N1" s="1499"/>
      <c r="O1" s="1499"/>
      <c r="P1" s="1499"/>
      <c r="Q1" s="1499"/>
      <c r="R1" s="1499"/>
      <c r="S1" s="1499"/>
      <c r="T1" s="1499"/>
      <c r="U1" s="1499"/>
      <c r="V1" s="1499"/>
      <c r="W1" s="1499"/>
      <c r="X1" s="1499"/>
      <c r="Y1" s="1499"/>
      <c r="Z1" s="1499"/>
      <c r="AA1" s="1499"/>
      <c r="AB1" s="1499"/>
      <c r="AC1" s="1499"/>
      <c r="AD1" s="1499"/>
      <c r="AE1" s="1499"/>
      <c r="AF1" s="1499"/>
      <c r="AG1" s="1499"/>
      <c r="AH1" s="1500"/>
    </row>
    <row r="2" spans="1:34" ht="15.75" thickBot="1">
      <c r="A2" s="1501"/>
      <c r="B2" s="1501"/>
      <c r="C2" s="1501"/>
      <c r="D2" s="178">
        <v>1</v>
      </c>
      <c r="E2" s="179">
        <v>2</v>
      </c>
      <c r="F2" s="180">
        <v>3</v>
      </c>
      <c r="G2" s="181">
        <v>4</v>
      </c>
      <c r="H2" s="182">
        <v>5</v>
      </c>
      <c r="I2" s="183">
        <v>6</v>
      </c>
      <c r="J2" s="184">
        <v>7</v>
      </c>
      <c r="K2" s="185">
        <v>8</v>
      </c>
      <c r="L2" s="186">
        <v>9</v>
      </c>
      <c r="M2" s="187">
        <v>10</v>
      </c>
      <c r="N2" s="188">
        <v>11</v>
      </c>
      <c r="O2" s="189">
        <v>12</v>
      </c>
      <c r="P2" s="190">
        <v>13</v>
      </c>
      <c r="Q2" s="191">
        <v>14</v>
      </c>
      <c r="R2" s="192">
        <v>15</v>
      </c>
      <c r="S2" s="193">
        <v>16</v>
      </c>
      <c r="T2" s="194">
        <v>17</v>
      </c>
      <c r="U2" s="195">
        <v>18</v>
      </c>
      <c r="V2" s="196">
        <v>19</v>
      </c>
      <c r="W2" s="197">
        <v>20</v>
      </c>
      <c r="X2" s="198">
        <v>21</v>
      </c>
      <c r="Y2" s="199">
        <v>22</v>
      </c>
      <c r="Z2" s="200">
        <v>23</v>
      </c>
      <c r="AA2" s="201">
        <v>24</v>
      </c>
      <c r="AB2" s="202">
        <v>25</v>
      </c>
      <c r="AC2" s="203">
        <v>26</v>
      </c>
      <c r="AD2" s="204">
        <v>27</v>
      </c>
      <c r="AE2" s="205">
        <v>28</v>
      </c>
      <c r="AF2" s="206">
        <v>29</v>
      </c>
      <c r="AG2" s="207">
        <v>30</v>
      </c>
      <c r="AH2" s="208">
        <v>31</v>
      </c>
    </row>
    <row r="3" spans="1:34">
      <c r="A3" s="1502" t="s">
        <v>645</v>
      </c>
      <c r="B3" s="1505" t="s">
        <v>443</v>
      </c>
      <c r="C3" s="518" t="s">
        <v>646</v>
      </c>
      <c r="D3" s="1508" t="s">
        <v>647</v>
      </c>
      <c r="E3" s="1508"/>
      <c r="F3" s="1508"/>
      <c r="G3" s="1508"/>
      <c r="H3" s="209"/>
      <c r="I3" s="209"/>
      <c r="J3" s="1508" t="s">
        <v>648</v>
      </c>
      <c r="K3" s="1508"/>
      <c r="L3" s="1508"/>
      <c r="M3" s="1508"/>
      <c r="N3" s="1508"/>
      <c r="O3" s="1508"/>
      <c r="P3" s="1508"/>
      <c r="Q3" s="1508"/>
      <c r="R3" s="1508"/>
      <c r="S3" s="1508"/>
      <c r="T3" s="1508"/>
      <c r="U3" s="1508"/>
      <c r="V3" s="1508"/>
      <c r="W3" s="1508"/>
      <c r="X3" s="1508"/>
      <c r="Y3" s="209"/>
      <c r="Z3" s="209"/>
      <c r="AA3" s="209"/>
      <c r="AB3" s="209"/>
      <c r="AC3" s="209"/>
      <c r="AD3" s="209"/>
      <c r="AE3" s="209"/>
      <c r="AF3" s="209"/>
      <c r="AG3" s="209"/>
      <c r="AH3" s="210"/>
    </row>
    <row r="4" spans="1:34">
      <c r="A4" s="1503"/>
      <c r="B4" s="1506"/>
      <c r="C4" s="519" t="s">
        <v>649</v>
      </c>
      <c r="D4" s="212"/>
      <c r="E4" s="212"/>
      <c r="F4" s="212"/>
      <c r="G4" s="212"/>
      <c r="H4" s="1489" t="s">
        <v>829</v>
      </c>
      <c r="I4" s="1490"/>
      <c r="J4" s="1490"/>
      <c r="K4" s="1490"/>
      <c r="L4" s="1490"/>
      <c r="M4" s="1490"/>
      <c r="N4" s="1490"/>
      <c r="O4" s="1490"/>
      <c r="P4" s="1490"/>
      <c r="Q4" s="1490"/>
      <c r="R4" s="1490"/>
      <c r="S4" s="1491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3"/>
    </row>
    <row r="5" spans="1:34">
      <c r="A5" s="1503"/>
      <c r="B5" s="1506"/>
      <c r="C5" s="519" t="s">
        <v>650</v>
      </c>
      <c r="D5" s="1509" t="s">
        <v>651</v>
      </c>
      <c r="E5" s="1509"/>
      <c r="F5" s="1509"/>
      <c r="G5" s="1509"/>
      <c r="H5" s="1509"/>
      <c r="I5" s="1509"/>
      <c r="J5" s="1509"/>
      <c r="K5" s="1509"/>
      <c r="L5" s="1509"/>
      <c r="M5" s="1509"/>
      <c r="N5" s="1509"/>
      <c r="O5" s="1509"/>
      <c r="P5" s="1509"/>
      <c r="Q5" s="1509"/>
      <c r="R5" s="1509"/>
      <c r="S5" s="1509"/>
      <c r="T5" s="1509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3"/>
    </row>
    <row r="6" spans="1:34" ht="15" customHeight="1">
      <c r="A6" s="1503"/>
      <c r="B6" s="1506"/>
      <c r="C6" s="519" t="s">
        <v>652</v>
      </c>
      <c r="D6" s="212"/>
      <c r="E6" s="212"/>
      <c r="F6" s="212"/>
      <c r="G6" s="212"/>
      <c r="H6" s="212"/>
      <c r="I6" s="1489" t="s">
        <v>830</v>
      </c>
      <c r="J6" s="1490"/>
      <c r="K6" s="1490"/>
      <c r="L6" s="1490"/>
      <c r="M6" s="1490"/>
      <c r="N6" s="1490"/>
      <c r="O6" s="1490"/>
      <c r="P6" s="1490"/>
      <c r="Q6" s="1490"/>
      <c r="R6" s="1490"/>
      <c r="S6" s="1490"/>
      <c r="T6" s="1491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3"/>
    </row>
    <row r="7" spans="1:34">
      <c r="A7" s="1503"/>
      <c r="B7" s="1506"/>
      <c r="C7" s="519" t="s">
        <v>653</v>
      </c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3"/>
    </row>
    <row r="8" spans="1:34" ht="15.75" thickBot="1">
      <c r="A8" s="1504"/>
      <c r="B8" s="1507"/>
      <c r="C8" s="520" t="s">
        <v>654</v>
      </c>
      <c r="D8" s="1510" t="s">
        <v>792</v>
      </c>
      <c r="E8" s="1511"/>
      <c r="F8" s="1511"/>
      <c r="G8" s="1511"/>
      <c r="H8" s="1511"/>
      <c r="I8" s="1511"/>
      <c r="J8" s="1511"/>
      <c r="K8" s="1511"/>
      <c r="L8" s="1511"/>
      <c r="M8" s="1511"/>
      <c r="N8" s="1511"/>
      <c r="O8" s="1511"/>
      <c r="P8" s="1511"/>
      <c r="Q8" s="1511"/>
      <c r="R8" s="1511"/>
      <c r="S8" s="1512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6"/>
    </row>
    <row r="9" spans="1:34">
      <c r="A9" s="1502" t="s">
        <v>397</v>
      </c>
      <c r="B9" s="217" t="s">
        <v>515</v>
      </c>
      <c r="C9" s="218" t="s">
        <v>646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10"/>
    </row>
    <row r="10" spans="1:34">
      <c r="A10" s="1503"/>
      <c r="B10" s="219" t="s">
        <v>827</v>
      </c>
      <c r="C10" s="211" t="s">
        <v>649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3"/>
    </row>
    <row r="11" spans="1:34">
      <c r="A11" s="1503"/>
      <c r="B11" s="220" t="s">
        <v>514</v>
      </c>
      <c r="C11" s="221" t="s">
        <v>646</v>
      </c>
      <c r="D11" s="212"/>
      <c r="E11" s="212"/>
      <c r="F11" s="212"/>
      <c r="G11" s="212"/>
      <c r="H11" s="212"/>
      <c r="I11" s="212"/>
      <c r="J11" s="1536" t="s">
        <v>729</v>
      </c>
      <c r="K11" s="1537"/>
      <c r="L11" s="1537"/>
      <c r="M11" s="1537"/>
      <c r="N11" s="1537"/>
      <c r="O11" s="1537"/>
      <c r="P11" s="1537"/>
      <c r="Q11" s="1537"/>
      <c r="R11" s="1537"/>
      <c r="S11" s="1538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3"/>
    </row>
    <row r="12" spans="1:34">
      <c r="A12" s="1503"/>
      <c r="B12" s="222"/>
      <c r="C12" s="211" t="s">
        <v>649</v>
      </c>
      <c r="D12" s="212"/>
      <c r="E12" s="212"/>
      <c r="F12" s="212"/>
      <c r="G12" s="212"/>
      <c r="H12" s="212"/>
      <c r="I12" s="212"/>
      <c r="J12" s="1539"/>
      <c r="K12" s="1540"/>
      <c r="L12" s="1540"/>
      <c r="M12" s="1540"/>
      <c r="N12" s="1540"/>
      <c r="O12" s="1540"/>
      <c r="P12" s="1540"/>
      <c r="Q12" s="1540"/>
      <c r="R12" s="1540"/>
      <c r="S12" s="1541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3"/>
    </row>
    <row r="13" spans="1:34">
      <c r="A13" s="1503"/>
      <c r="B13" s="222"/>
      <c r="C13" s="211" t="s">
        <v>650</v>
      </c>
      <c r="D13" s="212"/>
      <c r="E13" s="212"/>
      <c r="F13" s="212"/>
      <c r="G13" s="212"/>
      <c r="H13" s="212"/>
      <c r="I13" s="212"/>
      <c r="J13" s="1542"/>
      <c r="K13" s="1543"/>
      <c r="L13" s="1543"/>
      <c r="M13" s="1543"/>
      <c r="N13" s="1543"/>
      <c r="O13" s="1543"/>
      <c r="P13" s="1543"/>
      <c r="Q13" s="1543"/>
      <c r="R13" s="1543"/>
      <c r="S13" s="1544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3"/>
    </row>
    <row r="14" spans="1:34" ht="21.75" customHeight="1">
      <c r="A14" s="1503"/>
      <c r="B14" s="1517" t="s">
        <v>655</v>
      </c>
      <c r="C14" s="223" t="s">
        <v>646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3"/>
    </row>
    <row r="15" spans="1:34" ht="21.75" customHeight="1">
      <c r="A15" s="1503"/>
      <c r="B15" s="1517"/>
      <c r="C15" s="211" t="s">
        <v>649</v>
      </c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3"/>
    </row>
    <row r="16" spans="1:34" ht="22.5" customHeight="1" thickBot="1">
      <c r="A16" s="1504"/>
      <c r="B16" s="1518"/>
      <c r="C16" s="214" t="s">
        <v>650</v>
      </c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6"/>
    </row>
    <row r="17" spans="1:34" ht="21.75" customHeight="1">
      <c r="A17" s="1502" t="s">
        <v>388</v>
      </c>
      <c r="B17" s="224" t="s">
        <v>511</v>
      </c>
      <c r="C17" s="225" t="s">
        <v>646</v>
      </c>
      <c r="D17" s="209"/>
      <c r="E17" s="209"/>
      <c r="F17" s="209"/>
      <c r="G17" s="209"/>
      <c r="H17" s="1486" t="s">
        <v>828</v>
      </c>
      <c r="I17" s="1487"/>
      <c r="J17" s="1487"/>
      <c r="K17" s="1487"/>
      <c r="L17" s="1487"/>
      <c r="M17" s="1487"/>
      <c r="N17" s="1487"/>
      <c r="O17" s="1487"/>
      <c r="P17" s="1487"/>
      <c r="Q17" s="1487"/>
      <c r="R17" s="1487"/>
      <c r="S17" s="1488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10"/>
    </row>
    <row r="18" spans="1:34">
      <c r="A18" s="1503"/>
      <c r="B18" s="222" t="s">
        <v>656</v>
      </c>
      <c r="C18" s="1173" t="s">
        <v>649</v>
      </c>
      <c r="D18" s="212"/>
      <c r="E18" s="212"/>
      <c r="F18" s="212"/>
      <c r="G18" s="212"/>
      <c r="H18" s="1495" t="s">
        <v>1700</v>
      </c>
      <c r="I18" s="1496"/>
      <c r="J18" s="1496"/>
      <c r="K18" s="1496"/>
      <c r="L18" s="1496"/>
      <c r="M18" s="1496"/>
      <c r="N18" s="1496"/>
      <c r="O18" s="1496"/>
      <c r="P18" s="1496"/>
      <c r="Q18" s="1496"/>
      <c r="R18" s="1496"/>
      <c r="S18" s="1497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3"/>
    </row>
    <row r="19" spans="1:34" ht="15.75" thickBot="1">
      <c r="A19" s="1504"/>
      <c r="B19" s="226"/>
      <c r="C19" s="214" t="s">
        <v>650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6"/>
    </row>
    <row r="20" spans="1:34" ht="21.75" customHeight="1">
      <c r="A20" s="1502" t="s">
        <v>379</v>
      </c>
      <c r="B20" s="1519" t="s">
        <v>510</v>
      </c>
      <c r="C20" s="227" t="s">
        <v>646</v>
      </c>
      <c r="D20" s="1492" t="s">
        <v>58</v>
      </c>
      <c r="E20" s="1493"/>
      <c r="F20" s="1493"/>
      <c r="G20" s="1493"/>
      <c r="H20" s="1493"/>
      <c r="I20" s="1493"/>
      <c r="J20" s="1493"/>
      <c r="K20" s="1493"/>
      <c r="L20" s="1493"/>
      <c r="M20" s="1493"/>
      <c r="N20" s="1493"/>
      <c r="O20" s="1493"/>
      <c r="P20" s="1493"/>
      <c r="Q20" s="1493"/>
      <c r="R20" s="1493"/>
      <c r="S20" s="1494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10"/>
    </row>
    <row r="21" spans="1:34">
      <c r="A21" s="1503"/>
      <c r="B21" s="1520"/>
      <c r="C21" s="211" t="s">
        <v>649</v>
      </c>
      <c r="D21" s="1521" t="s">
        <v>657</v>
      </c>
      <c r="E21" s="1521"/>
      <c r="F21" s="1521"/>
      <c r="G21" s="1521"/>
      <c r="H21" s="212"/>
      <c r="I21" s="212"/>
      <c r="J21" s="1483" t="s">
        <v>1259</v>
      </c>
      <c r="K21" s="1484"/>
      <c r="L21" s="1484"/>
      <c r="M21" s="1484"/>
      <c r="N21" s="1485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3"/>
    </row>
    <row r="22" spans="1:34">
      <c r="A22" s="1503"/>
      <c r="B22" s="1520"/>
      <c r="C22" s="211" t="s">
        <v>650</v>
      </c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1483" t="s">
        <v>831</v>
      </c>
      <c r="O22" s="1484"/>
      <c r="P22" s="1485"/>
      <c r="Q22" s="1483" t="s">
        <v>832</v>
      </c>
      <c r="R22" s="1484"/>
      <c r="S22" s="1485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3"/>
    </row>
    <row r="23" spans="1:34">
      <c r="A23" s="1503"/>
      <c r="B23" s="1520"/>
      <c r="C23" s="22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3"/>
    </row>
    <row r="24" spans="1:34">
      <c r="A24" s="1503"/>
      <c r="B24" s="1522" t="s">
        <v>519</v>
      </c>
      <c r="C24" s="228" t="s">
        <v>646</v>
      </c>
      <c r="D24" s="1483" t="s">
        <v>833</v>
      </c>
      <c r="E24" s="1484"/>
      <c r="F24" s="1484"/>
      <c r="G24" s="1484"/>
      <c r="H24" s="1484"/>
      <c r="I24" s="1484"/>
      <c r="J24" s="1484"/>
      <c r="K24" s="1484"/>
      <c r="L24" s="1484"/>
      <c r="M24" s="1484"/>
      <c r="N24" s="1484"/>
      <c r="O24" s="1484"/>
      <c r="P24" s="1484"/>
      <c r="Q24" s="1484"/>
      <c r="R24" s="1484"/>
      <c r="S24" s="1485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3"/>
    </row>
    <row r="25" spans="1:34">
      <c r="A25" s="1503"/>
      <c r="B25" s="1522"/>
      <c r="C25" s="211" t="s">
        <v>649</v>
      </c>
      <c r="D25" s="1524" t="s">
        <v>658</v>
      </c>
      <c r="E25" s="1525"/>
      <c r="F25" s="1525"/>
      <c r="G25" s="1525"/>
      <c r="H25" s="1525"/>
      <c r="I25" s="1525"/>
      <c r="J25" s="1525"/>
      <c r="K25" s="1525"/>
      <c r="L25" s="1525"/>
      <c r="M25" s="1525"/>
      <c r="N25" s="1525"/>
      <c r="O25" s="1525"/>
      <c r="P25" s="1525"/>
      <c r="Q25" s="1525"/>
      <c r="R25" s="1525"/>
      <c r="S25" s="1526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3"/>
    </row>
    <row r="26" spans="1:34">
      <c r="A26" s="1503"/>
      <c r="B26" s="1522"/>
      <c r="C26" s="211" t="s">
        <v>650</v>
      </c>
      <c r="D26" s="212"/>
      <c r="E26" s="212"/>
      <c r="F26" s="212"/>
      <c r="G26" s="212"/>
      <c r="H26" s="212"/>
      <c r="I26" s="212"/>
      <c r="J26" s="212"/>
      <c r="K26" s="1483" t="s">
        <v>1258</v>
      </c>
      <c r="L26" s="1484"/>
      <c r="M26" s="1484"/>
      <c r="N26" s="1484"/>
      <c r="O26" s="1484"/>
      <c r="P26" s="1484"/>
      <c r="Q26" s="1484"/>
      <c r="R26" s="1484"/>
      <c r="S26" s="1485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3"/>
    </row>
    <row r="27" spans="1:34" ht="25.5">
      <c r="A27" s="1503"/>
      <c r="B27" s="1523" t="s">
        <v>518</v>
      </c>
      <c r="C27" s="229" t="s">
        <v>646</v>
      </c>
      <c r="D27" s="230" t="s">
        <v>659</v>
      </c>
      <c r="E27" s="212"/>
      <c r="F27" s="212"/>
      <c r="G27" s="212"/>
      <c r="H27" s="1527" t="s">
        <v>730</v>
      </c>
      <c r="I27" s="1528"/>
      <c r="J27" s="1528"/>
      <c r="K27" s="1528"/>
      <c r="L27" s="1528"/>
      <c r="M27" s="1528"/>
      <c r="N27" s="1528"/>
      <c r="O27" s="1528"/>
      <c r="P27" s="1528"/>
      <c r="Q27" s="1528"/>
      <c r="R27" s="1528"/>
      <c r="S27" s="1529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3"/>
    </row>
    <row r="28" spans="1:34">
      <c r="A28" s="1503"/>
      <c r="B28" s="1523"/>
      <c r="C28" s="211" t="s">
        <v>649</v>
      </c>
      <c r="D28" s="212"/>
      <c r="E28" s="212"/>
      <c r="F28" s="212"/>
      <c r="G28" s="212"/>
      <c r="H28" s="1530"/>
      <c r="I28" s="1531"/>
      <c r="J28" s="1531"/>
      <c r="K28" s="1531"/>
      <c r="L28" s="1531"/>
      <c r="M28" s="1531"/>
      <c r="N28" s="1531"/>
      <c r="O28" s="1531"/>
      <c r="P28" s="1531"/>
      <c r="Q28" s="1531"/>
      <c r="R28" s="1531"/>
      <c r="S28" s="1532"/>
      <c r="T28" s="212"/>
      <c r="U28" s="212"/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3"/>
    </row>
    <row r="29" spans="1:34">
      <c r="A29" s="1503"/>
      <c r="B29" s="1523"/>
      <c r="C29" s="211" t="s">
        <v>650</v>
      </c>
      <c r="D29" s="212"/>
      <c r="E29" s="212"/>
      <c r="F29" s="212"/>
      <c r="G29" s="212"/>
      <c r="H29" s="1533"/>
      <c r="I29" s="1534"/>
      <c r="J29" s="1534"/>
      <c r="K29" s="1534"/>
      <c r="L29" s="1534"/>
      <c r="M29" s="1534"/>
      <c r="N29" s="1534"/>
      <c r="O29" s="1534"/>
      <c r="P29" s="1534"/>
      <c r="Q29" s="1534"/>
      <c r="R29" s="1534"/>
      <c r="S29" s="1535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3"/>
    </row>
    <row r="30" spans="1:34">
      <c r="A30" s="1503"/>
      <c r="B30" s="1513" t="s">
        <v>517</v>
      </c>
      <c r="C30" s="231" t="s">
        <v>646</v>
      </c>
      <c r="D30" s="1515" t="s">
        <v>660</v>
      </c>
      <c r="E30" s="1515"/>
      <c r="F30" s="1515"/>
      <c r="G30" s="1515"/>
      <c r="H30" s="1516"/>
      <c r="I30" s="1516"/>
      <c r="J30" s="1516"/>
      <c r="K30" s="521"/>
      <c r="L30" s="521"/>
      <c r="M30" s="521"/>
      <c r="N30" s="521"/>
      <c r="O30" s="521"/>
      <c r="P30" s="521"/>
      <c r="Q30" s="521"/>
      <c r="R30" s="521"/>
      <c r="S30" s="521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3"/>
    </row>
    <row r="31" spans="1:34">
      <c r="A31" s="1503"/>
      <c r="B31" s="1513"/>
      <c r="C31" s="211" t="s">
        <v>649</v>
      </c>
      <c r="D31" s="1515" t="s">
        <v>661</v>
      </c>
      <c r="E31" s="1515"/>
      <c r="F31" s="1515"/>
      <c r="G31" s="1515"/>
      <c r="H31" s="1515"/>
      <c r="I31" s="1515"/>
      <c r="J31" s="1515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2"/>
      <c r="Y31" s="212"/>
      <c r="Z31" s="212"/>
      <c r="AA31" s="212"/>
      <c r="AB31" s="212"/>
      <c r="AC31" s="212"/>
      <c r="AD31" s="212"/>
      <c r="AE31" s="212"/>
      <c r="AF31" s="212"/>
      <c r="AG31" s="212"/>
      <c r="AH31" s="213"/>
    </row>
    <row r="32" spans="1:34" ht="15.75" thickBot="1">
      <c r="A32" s="1504"/>
      <c r="B32" s="1514"/>
      <c r="C32" s="214" t="s">
        <v>650</v>
      </c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6"/>
    </row>
  </sheetData>
  <mergeCells count="32">
    <mergeCell ref="B30:B32"/>
    <mergeCell ref="D30:J30"/>
    <mergeCell ref="D31:J31"/>
    <mergeCell ref="A9:A16"/>
    <mergeCell ref="B14:B16"/>
    <mergeCell ref="A17:A19"/>
    <mergeCell ref="A20:A32"/>
    <mergeCell ref="B20:B23"/>
    <mergeCell ref="D21:G21"/>
    <mergeCell ref="B24:B26"/>
    <mergeCell ref="B27:B29"/>
    <mergeCell ref="D25:S25"/>
    <mergeCell ref="D24:S24"/>
    <mergeCell ref="H27:S29"/>
    <mergeCell ref="J11:S13"/>
    <mergeCell ref="Q22:S22"/>
    <mergeCell ref="A1:AH1"/>
    <mergeCell ref="A2:C2"/>
    <mergeCell ref="A3:A8"/>
    <mergeCell ref="B3:B8"/>
    <mergeCell ref="D3:G3"/>
    <mergeCell ref="J3:X3"/>
    <mergeCell ref="D5:T5"/>
    <mergeCell ref="D8:S8"/>
    <mergeCell ref="I6:T6"/>
    <mergeCell ref="K26:S26"/>
    <mergeCell ref="J21:N21"/>
    <mergeCell ref="N22:P22"/>
    <mergeCell ref="H17:S17"/>
    <mergeCell ref="H4:S4"/>
    <mergeCell ref="D20:S20"/>
    <mergeCell ref="H18:S18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IV283"/>
  <sheetViews>
    <sheetView zoomScale="90" zoomScaleNormal="90" zoomScaleSheetLayoutView="100" workbookViewId="0">
      <pane ySplit="5" topLeftCell="A60" activePane="bottomLeft" state="frozen"/>
      <selection pane="bottomLeft" activeCell="B262" sqref="B262"/>
    </sheetView>
  </sheetViews>
  <sheetFormatPr defaultRowHeight="23.25"/>
  <cols>
    <col min="1" max="1" width="14" style="1174" customWidth="1"/>
    <col min="2" max="2" width="58.28515625" style="1288" customWidth="1"/>
    <col min="3" max="3" width="18.7109375" style="1193" bestFit="1" customWidth="1"/>
    <col min="4" max="4" width="52.140625" style="1174" customWidth="1"/>
    <col min="5" max="5" width="10.5703125" style="1287" customWidth="1"/>
    <col min="6" max="6" width="32.42578125" style="1174" customWidth="1"/>
    <col min="7" max="7" width="25" style="1174" customWidth="1"/>
    <col min="8" max="8" width="30.28515625" style="1174" bestFit="1" customWidth="1"/>
    <col min="9" max="256" width="9.140625" style="1174"/>
    <col min="257" max="257" width="14" style="1174" customWidth="1"/>
    <col min="258" max="258" width="90.140625" style="1174" customWidth="1"/>
    <col min="259" max="259" width="18.7109375" style="1174" bestFit="1" customWidth="1"/>
    <col min="260" max="260" width="59.28515625" style="1174" customWidth="1"/>
    <col min="261" max="261" width="10.5703125" style="1174" customWidth="1"/>
    <col min="262" max="262" width="32.42578125" style="1174" customWidth="1"/>
    <col min="263" max="263" width="25" style="1174" customWidth="1"/>
    <col min="264" max="264" width="22.42578125" style="1174" customWidth="1"/>
    <col min="265" max="512" width="9.140625" style="1174"/>
    <col min="513" max="513" width="14" style="1174" customWidth="1"/>
    <col min="514" max="514" width="90.140625" style="1174" customWidth="1"/>
    <col min="515" max="515" width="18.7109375" style="1174" bestFit="1" customWidth="1"/>
    <col min="516" max="516" width="59.28515625" style="1174" customWidth="1"/>
    <col min="517" max="517" width="10.5703125" style="1174" customWidth="1"/>
    <col min="518" max="518" width="32.42578125" style="1174" customWidth="1"/>
    <col min="519" max="519" width="25" style="1174" customWidth="1"/>
    <col min="520" max="520" width="22.42578125" style="1174" customWidth="1"/>
    <col min="521" max="768" width="9.140625" style="1174"/>
    <col min="769" max="769" width="14" style="1174" customWidth="1"/>
    <col min="770" max="770" width="90.140625" style="1174" customWidth="1"/>
    <col min="771" max="771" width="18.7109375" style="1174" bestFit="1" customWidth="1"/>
    <col min="772" max="772" width="59.28515625" style="1174" customWidth="1"/>
    <col min="773" max="773" width="10.5703125" style="1174" customWidth="1"/>
    <col min="774" max="774" width="32.42578125" style="1174" customWidth="1"/>
    <col min="775" max="775" width="25" style="1174" customWidth="1"/>
    <col min="776" max="776" width="22.42578125" style="1174" customWidth="1"/>
    <col min="777" max="1024" width="9.140625" style="1174"/>
    <col min="1025" max="1025" width="14" style="1174" customWidth="1"/>
    <col min="1026" max="1026" width="90.140625" style="1174" customWidth="1"/>
    <col min="1027" max="1027" width="18.7109375" style="1174" bestFit="1" customWidth="1"/>
    <col min="1028" max="1028" width="59.28515625" style="1174" customWidth="1"/>
    <col min="1029" max="1029" width="10.5703125" style="1174" customWidth="1"/>
    <col min="1030" max="1030" width="32.42578125" style="1174" customWidth="1"/>
    <col min="1031" max="1031" width="25" style="1174" customWidth="1"/>
    <col min="1032" max="1032" width="22.42578125" style="1174" customWidth="1"/>
    <col min="1033" max="1280" width="9.140625" style="1174"/>
    <col min="1281" max="1281" width="14" style="1174" customWidth="1"/>
    <col min="1282" max="1282" width="90.140625" style="1174" customWidth="1"/>
    <col min="1283" max="1283" width="18.7109375" style="1174" bestFit="1" customWidth="1"/>
    <col min="1284" max="1284" width="59.28515625" style="1174" customWidth="1"/>
    <col min="1285" max="1285" width="10.5703125" style="1174" customWidth="1"/>
    <col min="1286" max="1286" width="32.42578125" style="1174" customWidth="1"/>
    <col min="1287" max="1287" width="25" style="1174" customWidth="1"/>
    <col min="1288" max="1288" width="22.42578125" style="1174" customWidth="1"/>
    <col min="1289" max="1536" width="9.140625" style="1174"/>
    <col min="1537" max="1537" width="14" style="1174" customWidth="1"/>
    <col min="1538" max="1538" width="90.140625" style="1174" customWidth="1"/>
    <col min="1539" max="1539" width="18.7109375" style="1174" bestFit="1" customWidth="1"/>
    <col min="1540" max="1540" width="59.28515625" style="1174" customWidth="1"/>
    <col min="1541" max="1541" width="10.5703125" style="1174" customWidth="1"/>
    <col min="1542" max="1542" width="32.42578125" style="1174" customWidth="1"/>
    <col min="1543" max="1543" width="25" style="1174" customWidth="1"/>
    <col min="1544" max="1544" width="22.42578125" style="1174" customWidth="1"/>
    <col min="1545" max="1792" width="9.140625" style="1174"/>
    <col min="1793" max="1793" width="14" style="1174" customWidth="1"/>
    <col min="1794" max="1794" width="90.140625" style="1174" customWidth="1"/>
    <col min="1795" max="1795" width="18.7109375" style="1174" bestFit="1" customWidth="1"/>
    <col min="1796" max="1796" width="59.28515625" style="1174" customWidth="1"/>
    <col min="1797" max="1797" width="10.5703125" style="1174" customWidth="1"/>
    <col min="1798" max="1798" width="32.42578125" style="1174" customWidth="1"/>
    <col min="1799" max="1799" width="25" style="1174" customWidth="1"/>
    <col min="1800" max="1800" width="22.42578125" style="1174" customWidth="1"/>
    <col min="1801" max="2048" width="9.140625" style="1174"/>
    <col min="2049" max="2049" width="14" style="1174" customWidth="1"/>
    <col min="2050" max="2050" width="90.140625" style="1174" customWidth="1"/>
    <col min="2051" max="2051" width="18.7109375" style="1174" bestFit="1" customWidth="1"/>
    <col min="2052" max="2052" width="59.28515625" style="1174" customWidth="1"/>
    <col min="2053" max="2053" width="10.5703125" style="1174" customWidth="1"/>
    <col min="2054" max="2054" width="32.42578125" style="1174" customWidth="1"/>
    <col min="2055" max="2055" width="25" style="1174" customWidth="1"/>
    <col min="2056" max="2056" width="22.42578125" style="1174" customWidth="1"/>
    <col min="2057" max="2304" width="9.140625" style="1174"/>
    <col min="2305" max="2305" width="14" style="1174" customWidth="1"/>
    <col min="2306" max="2306" width="90.140625" style="1174" customWidth="1"/>
    <col min="2307" max="2307" width="18.7109375" style="1174" bestFit="1" customWidth="1"/>
    <col min="2308" max="2308" width="59.28515625" style="1174" customWidth="1"/>
    <col min="2309" max="2309" width="10.5703125" style="1174" customWidth="1"/>
    <col min="2310" max="2310" width="32.42578125" style="1174" customWidth="1"/>
    <col min="2311" max="2311" width="25" style="1174" customWidth="1"/>
    <col min="2312" max="2312" width="22.42578125" style="1174" customWidth="1"/>
    <col min="2313" max="2560" width="9.140625" style="1174"/>
    <col min="2561" max="2561" width="14" style="1174" customWidth="1"/>
    <col min="2562" max="2562" width="90.140625" style="1174" customWidth="1"/>
    <col min="2563" max="2563" width="18.7109375" style="1174" bestFit="1" customWidth="1"/>
    <col min="2564" max="2564" width="59.28515625" style="1174" customWidth="1"/>
    <col min="2565" max="2565" width="10.5703125" style="1174" customWidth="1"/>
    <col min="2566" max="2566" width="32.42578125" style="1174" customWidth="1"/>
    <col min="2567" max="2567" width="25" style="1174" customWidth="1"/>
    <col min="2568" max="2568" width="22.42578125" style="1174" customWidth="1"/>
    <col min="2569" max="2816" width="9.140625" style="1174"/>
    <col min="2817" max="2817" width="14" style="1174" customWidth="1"/>
    <col min="2818" max="2818" width="90.140625" style="1174" customWidth="1"/>
    <col min="2819" max="2819" width="18.7109375" style="1174" bestFit="1" customWidth="1"/>
    <col min="2820" max="2820" width="59.28515625" style="1174" customWidth="1"/>
    <col min="2821" max="2821" width="10.5703125" style="1174" customWidth="1"/>
    <col min="2822" max="2822" width="32.42578125" style="1174" customWidth="1"/>
    <col min="2823" max="2823" width="25" style="1174" customWidth="1"/>
    <col min="2824" max="2824" width="22.42578125" style="1174" customWidth="1"/>
    <col min="2825" max="3072" width="9.140625" style="1174"/>
    <col min="3073" max="3073" width="14" style="1174" customWidth="1"/>
    <col min="3074" max="3074" width="90.140625" style="1174" customWidth="1"/>
    <col min="3075" max="3075" width="18.7109375" style="1174" bestFit="1" customWidth="1"/>
    <col min="3076" max="3076" width="59.28515625" style="1174" customWidth="1"/>
    <col min="3077" max="3077" width="10.5703125" style="1174" customWidth="1"/>
    <col min="3078" max="3078" width="32.42578125" style="1174" customWidth="1"/>
    <col min="3079" max="3079" width="25" style="1174" customWidth="1"/>
    <col min="3080" max="3080" width="22.42578125" style="1174" customWidth="1"/>
    <col min="3081" max="3328" width="9.140625" style="1174"/>
    <col min="3329" max="3329" width="14" style="1174" customWidth="1"/>
    <col min="3330" max="3330" width="90.140625" style="1174" customWidth="1"/>
    <col min="3331" max="3331" width="18.7109375" style="1174" bestFit="1" customWidth="1"/>
    <col min="3332" max="3332" width="59.28515625" style="1174" customWidth="1"/>
    <col min="3333" max="3333" width="10.5703125" style="1174" customWidth="1"/>
    <col min="3334" max="3334" width="32.42578125" style="1174" customWidth="1"/>
    <col min="3335" max="3335" width="25" style="1174" customWidth="1"/>
    <col min="3336" max="3336" width="22.42578125" style="1174" customWidth="1"/>
    <col min="3337" max="3584" width="9.140625" style="1174"/>
    <col min="3585" max="3585" width="14" style="1174" customWidth="1"/>
    <col min="3586" max="3586" width="90.140625" style="1174" customWidth="1"/>
    <col min="3587" max="3587" width="18.7109375" style="1174" bestFit="1" customWidth="1"/>
    <col min="3588" max="3588" width="59.28515625" style="1174" customWidth="1"/>
    <col min="3589" max="3589" width="10.5703125" style="1174" customWidth="1"/>
    <col min="3590" max="3590" width="32.42578125" style="1174" customWidth="1"/>
    <col min="3591" max="3591" width="25" style="1174" customWidth="1"/>
    <col min="3592" max="3592" width="22.42578125" style="1174" customWidth="1"/>
    <col min="3593" max="3840" width="9.140625" style="1174"/>
    <col min="3841" max="3841" width="14" style="1174" customWidth="1"/>
    <col min="3842" max="3842" width="90.140625" style="1174" customWidth="1"/>
    <col min="3843" max="3843" width="18.7109375" style="1174" bestFit="1" customWidth="1"/>
    <col min="3844" max="3844" width="59.28515625" style="1174" customWidth="1"/>
    <col min="3845" max="3845" width="10.5703125" style="1174" customWidth="1"/>
    <col min="3846" max="3846" width="32.42578125" style="1174" customWidth="1"/>
    <col min="3847" max="3847" width="25" style="1174" customWidth="1"/>
    <col min="3848" max="3848" width="22.42578125" style="1174" customWidth="1"/>
    <col min="3849" max="4096" width="9.140625" style="1174"/>
    <col min="4097" max="4097" width="14" style="1174" customWidth="1"/>
    <col min="4098" max="4098" width="90.140625" style="1174" customWidth="1"/>
    <col min="4099" max="4099" width="18.7109375" style="1174" bestFit="1" customWidth="1"/>
    <col min="4100" max="4100" width="59.28515625" style="1174" customWidth="1"/>
    <col min="4101" max="4101" width="10.5703125" style="1174" customWidth="1"/>
    <col min="4102" max="4102" width="32.42578125" style="1174" customWidth="1"/>
    <col min="4103" max="4103" width="25" style="1174" customWidth="1"/>
    <col min="4104" max="4104" width="22.42578125" style="1174" customWidth="1"/>
    <col min="4105" max="4352" width="9.140625" style="1174"/>
    <col min="4353" max="4353" width="14" style="1174" customWidth="1"/>
    <col min="4354" max="4354" width="90.140625" style="1174" customWidth="1"/>
    <col min="4355" max="4355" width="18.7109375" style="1174" bestFit="1" customWidth="1"/>
    <col min="4356" max="4356" width="59.28515625" style="1174" customWidth="1"/>
    <col min="4357" max="4357" width="10.5703125" style="1174" customWidth="1"/>
    <col min="4358" max="4358" width="32.42578125" style="1174" customWidth="1"/>
    <col min="4359" max="4359" width="25" style="1174" customWidth="1"/>
    <col min="4360" max="4360" width="22.42578125" style="1174" customWidth="1"/>
    <col min="4361" max="4608" width="9.140625" style="1174"/>
    <col min="4609" max="4609" width="14" style="1174" customWidth="1"/>
    <col min="4610" max="4610" width="90.140625" style="1174" customWidth="1"/>
    <col min="4611" max="4611" width="18.7109375" style="1174" bestFit="1" customWidth="1"/>
    <col min="4612" max="4612" width="59.28515625" style="1174" customWidth="1"/>
    <col min="4613" max="4613" width="10.5703125" style="1174" customWidth="1"/>
    <col min="4614" max="4614" width="32.42578125" style="1174" customWidth="1"/>
    <col min="4615" max="4615" width="25" style="1174" customWidth="1"/>
    <col min="4616" max="4616" width="22.42578125" style="1174" customWidth="1"/>
    <col min="4617" max="4864" width="9.140625" style="1174"/>
    <col min="4865" max="4865" width="14" style="1174" customWidth="1"/>
    <col min="4866" max="4866" width="90.140625" style="1174" customWidth="1"/>
    <col min="4867" max="4867" width="18.7109375" style="1174" bestFit="1" customWidth="1"/>
    <col min="4868" max="4868" width="59.28515625" style="1174" customWidth="1"/>
    <col min="4869" max="4869" width="10.5703125" style="1174" customWidth="1"/>
    <col min="4870" max="4870" width="32.42578125" style="1174" customWidth="1"/>
    <col min="4871" max="4871" width="25" style="1174" customWidth="1"/>
    <col min="4872" max="4872" width="22.42578125" style="1174" customWidth="1"/>
    <col min="4873" max="5120" width="9.140625" style="1174"/>
    <col min="5121" max="5121" width="14" style="1174" customWidth="1"/>
    <col min="5122" max="5122" width="90.140625" style="1174" customWidth="1"/>
    <col min="5123" max="5123" width="18.7109375" style="1174" bestFit="1" customWidth="1"/>
    <col min="5124" max="5124" width="59.28515625" style="1174" customWidth="1"/>
    <col min="5125" max="5125" width="10.5703125" style="1174" customWidth="1"/>
    <col min="5126" max="5126" width="32.42578125" style="1174" customWidth="1"/>
    <col min="5127" max="5127" width="25" style="1174" customWidth="1"/>
    <col min="5128" max="5128" width="22.42578125" style="1174" customWidth="1"/>
    <col min="5129" max="5376" width="9.140625" style="1174"/>
    <col min="5377" max="5377" width="14" style="1174" customWidth="1"/>
    <col min="5378" max="5378" width="90.140625" style="1174" customWidth="1"/>
    <col min="5379" max="5379" width="18.7109375" style="1174" bestFit="1" customWidth="1"/>
    <col min="5380" max="5380" width="59.28515625" style="1174" customWidth="1"/>
    <col min="5381" max="5381" width="10.5703125" style="1174" customWidth="1"/>
    <col min="5382" max="5382" width="32.42578125" style="1174" customWidth="1"/>
    <col min="5383" max="5383" width="25" style="1174" customWidth="1"/>
    <col min="5384" max="5384" width="22.42578125" style="1174" customWidth="1"/>
    <col min="5385" max="5632" width="9.140625" style="1174"/>
    <col min="5633" max="5633" width="14" style="1174" customWidth="1"/>
    <col min="5634" max="5634" width="90.140625" style="1174" customWidth="1"/>
    <col min="5635" max="5635" width="18.7109375" style="1174" bestFit="1" customWidth="1"/>
    <col min="5636" max="5636" width="59.28515625" style="1174" customWidth="1"/>
    <col min="5637" max="5637" width="10.5703125" style="1174" customWidth="1"/>
    <col min="5638" max="5638" width="32.42578125" style="1174" customWidth="1"/>
    <col min="5639" max="5639" width="25" style="1174" customWidth="1"/>
    <col min="5640" max="5640" width="22.42578125" style="1174" customWidth="1"/>
    <col min="5641" max="5888" width="9.140625" style="1174"/>
    <col min="5889" max="5889" width="14" style="1174" customWidth="1"/>
    <col min="5890" max="5890" width="90.140625" style="1174" customWidth="1"/>
    <col min="5891" max="5891" width="18.7109375" style="1174" bestFit="1" customWidth="1"/>
    <col min="5892" max="5892" width="59.28515625" style="1174" customWidth="1"/>
    <col min="5893" max="5893" width="10.5703125" style="1174" customWidth="1"/>
    <col min="5894" max="5894" width="32.42578125" style="1174" customWidth="1"/>
    <col min="5895" max="5895" width="25" style="1174" customWidth="1"/>
    <col min="5896" max="5896" width="22.42578125" style="1174" customWidth="1"/>
    <col min="5897" max="6144" width="9.140625" style="1174"/>
    <col min="6145" max="6145" width="14" style="1174" customWidth="1"/>
    <col min="6146" max="6146" width="90.140625" style="1174" customWidth="1"/>
    <col min="6147" max="6147" width="18.7109375" style="1174" bestFit="1" customWidth="1"/>
    <col min="6148" max="6148" width="59.28515625" style="1174" customWidth="1"/>
    <col min="6149" max="6149" width="10.5703125" style="1174" customWidth="1"/>
    <col min="6150" max="6150" width="32.42578125" style="1174" customWidth="1"/>
    <col min="6151" max="6151" width="25" style="1174" customWidth="1"/>
    <col min="6152" max="6152" width="22.42578125" style="1174" customWidth="1"/>
    <col min="6153" max="6400" width="9.140625" style="1174"/>
    <col min="6401" max="6401" width="14" style="1174" customWidth="1"/>
    <col min="6402" max="6402" width="90.140625" style="1174" customWidth="1"/>
    <col min="6403" max="6403" width="18.7109375" style="1174" bestFit="1" customWidth="1"/>
    <col min="6404" max="6404" width="59.28515625" style="1174" customWidth="1"/>
    <col min="6405" max="6405" width="10.5703125" style="1174" customWidth="1"/>
    <col min="6406" max="6406" width="32.42578125" style="1174" customWidth="1"/>
    <col min="6407" max="6407" width="25" style="1174" customWidth="1"/>
    <col min="6408" max="6408" width="22.42578125" style="1174" customWidth="1"/>
    <col min="6409" max="6656" width="9.140625" style="1174"/>
    <col min="6657" max="6657" width="14" style="1174" customWidth="1"/>
    <col min="6658" max="6658" width="90.140625" style="1174" customWidth="1"/>
    <col min="6659" max="6659" width="18.7109375" style="1174" bestFit="1" customWidth="1"/>
    <col min="6660" max="6660" width="59.28515625" style="1174" customWidth="1"/>
    <col min="6661" max="6661" width="10.5703125" style="1174" customWidth="1"/>
    <col min="6662" max="6662" width="32.42578125" style="1174" customWidth="1"/>
    <col min="6663" max="6663" width="25" style="1174" customWidth="1"/>
    <col min="6664" max="6664" width="22.42578125" style="1174" customWidth="1"/>
    <col min="6665" max="6912" width="9.140625" style="1174"/>
    <col min="6913" max="6913" width="14" style="1174" customWidth="1"/>
    <col min="6914" max="6914" width="90.140625" style="1174" customWidth="1"/>
    <col min="6915" max="6915" width="18.7109375" style="1174" bestFit="1" customWidth="1"/>
    <col min="6916" max="6916" width="59.28515625" style="1174" customWidth="1"/>
    <col min="6917" max="6917" width="10.5703125" style="1174" customWidth="1"/>
    <col min="6918" max="6918" width="32.42578125" style="1174" customWidth="1"/>
    <col min="6919" max="6919" width="25" style="1174" customWidth="1"/>
    <col min="6920" max="6920" width="22.42578125" style="1174" customWidth="1"/>
    <col min="6921" max="7168" width="9.140625" style="1174"/>
    <col min="7169" max="7169" width="14" style="1174" customWidth="1"/>
    <col min="7170" max="7170" width="90.140625" style="1174" customWidth="1"/>
    <col min="7171" max="7171" width="18.7109375" style="1174" bestFit="1" customWidth="1"/>
    <col min="7172" max="7172" width="59.28515625" style="1174" customWidth="1"/>
    <col min="7173" max="7173" width="10.5703125" style="1174" customWidth="1"/>
    <col min="7174" max="7174" width="32.42578125" style="1174" customWidth="1"/>
    <col min="7175" max="7175" width="25" style="1174" customWidth="1"/>
    <col min="7176" max="7176" width="22.42578125" style="1174" customWidth="1"/>
    <col min="7177" max="7424" width="9.140625" style="1174"/>
    <col min="7425" max="7425" width="14" style="1174" customWidth="1"/>
    <col min="7426" max="7426" width="90.140625" style="1174" customWidth="1"/>
    <col min="7427" max="7427" width="18.7109375" style="1174" bestFit="1" customWidth="1"/>
    <col min="7428" max="7428" width="59.28515625" style="1174" customWidth="1"/>
    <col min="7429" max="7429" width="10.5703125" style="1174" customWidth="1"/>
    <col min="7430" max="7430" width="32.42578125" style="1174" customWidth="1"/>
    <col min="7431" max="7431" width="25" style="1174" customWidth="1"/>
    <col min="7432" max="7432" width="22.42578125" style="1174" customWidth="1"/>
    <col min="7433" max="7680" width="9.140625" style="1174"/>
    <col min="7681" max="7681" width="14" style="1174" customWidth="1"/>
    <col min="7682" max="7682" width="90.140625" style="1174" customWidth="1"/>
    <col min="7683" max="7683" width="18.7109375" style="1174" bestFit="1" customWidth="1"/>
    <col min="7684" max="7684" width="59.28515625" style="1174" customWidth="1"/>
    <col min="7685" max="7685" width="10.5703125" style="1174" customWidth="1"/>
    <col min="7686" max="7686" width="32.42578125" style="1174" customWidth="1"/>
    <col min="7687" max="7687" width="25" style="1174" customWidth="1"/>
    <col min="7688" max="7688" width="22.42578125" style="1174" customWidth="1"/>
    <col min="7689" max="7936" width="9.140625" style="1174"/>
    <col min="7937" max="7937" width="14" style="1174" customWidth="1"/>
    <col min="7938" max="7938" width="90.140625" style="1174" customWidth="1"/>
    <col min="7939" max="7939" width="18.7109375" style="1174" bestFit="1" customWidth="1"/>
    <col min="7940" max="7940" width="59.28515625" style="1174" customWidth="1"/>
    <col min="7941" max="7941" width="10.5703125" style="1174" customWidth="1"/>
    <col min="7942" max="7942" width="32.42578125" style="1174" customWidth="1"/>
    <col min="7943" max="7943" width="25" style="1174" customWidth="1"/>
    <col min="7944" max="7944" width="22.42578125" style="1174" customWidth="1"/>
    <col min="7945" max="8192" width="9.140625" style="1174"/>
    <col min="8193" max="8193" width="14" style="1174" customWidth="1"/>
    <col min="8194" max="8194" width="90.140625" style="1174" customWidth="1"/>
    <col min="8195" max="8195" width="18.7109375" style="1174" bestFit="1" customWidth="1"/>
    <col min="8196" max="8196" width="59.28515625" style="1174" customWidth="1"/>
    <col min="8197" max="8197" width="10.5703125" style="1174" customWidth="1"/>
    <col min="8198" max="8198" width="32.42578125" style="1174" customWidth="1"/>
    <col min="8199" max="8199" width="25" style="1174" customWidth="1"/>
    <col min="8200" max="8200" width="22.42578125" style="1174" customWidth="1"/>
    <col min="8201" max="8448" width="9.140625" style="1174"/>
    <col min="8449" max="8449" width="14" style="1174" customWidth="1"/>
    <col min="8450" max="8450" width="90.140625" style="1174" customWidth="1"/>
    <col min="8451" max="8451" width="18.7109375" style="1174" bestFit="1" customWidth="1"/>
    <col min="8452" max="8452" width="59.28515625" style="1174" customWidth="1"/>
    <col min="8453" max="8453" width="10.5703125" style="1174" customWidth="1"/>
    <col min="8454" max="8454" width="32.42578125" style="1174" customWidth="1"/>
    <col min="8455" max="8455" width="25" style="1174" customWidth="1"/>
    <col min="8456" max="8456" width="22.42578125" style="1174" customWidth="1"/>
    <col min="8457" max="8704" width="9.140625" style="1174"/>
    <col min="8705" max="8705" width="14" style="1174" customWidth="1"/>
    <col min="8706" max="8706" width="90.140625" style="1174" customWidth="1"/>
    <col min="8707" max="8707" width="18.7109375" style="1174" bestFit="1" customWidth="1"/>
    <col min="8708" max="8708" width="59.28515625" style="1174" customWidth="1"/>
    <col min="8709" max="8709" width="10.5703125" style="1174" customWidth="1"/>
    <col min="8710" max="8710" width="32.42578125" style="1174" customWidth="1"/>
    <col min="8711" max="8711" width="25" style="1174" customWidth="1"/>
    <col min="8712" max="8712" width="22.42578125" style="1174" customWidth="1"/>
    <col min="8713" max="8960" width="9.140625" style="1174"/>
    <col min="8961" max="8961" width="14" style="1174" customWidth="1"/>
    <col min="8962" max="8962" width="90.140625" style="1174" customWidth="1"/>
    <col min="8963" max="8963" width="18.7109375" style="1174" bestFit="1" customWidth="1"/>
    <col min="8964" max="8964" width="59.28515625" style="1174" customWidth="1"/>
    <col min="8965" max="8965" width="10.5703125" style="1174" customWidth="1"/>
    <col min="8966" max="8966" width="32.42578125" style="1174" customWidth="1"/>
    <col min="8967" max="8967" width="25" style="1174" customWidth="1"/>
    <col min="8968" max="8968" width="22.42578125" style="1174" customWidth="1"/>
    <col min="8969" max="9216" width="9.140625" style="1174"/>
    <col min="9217" max="9217" width="14" style="1174" customWidth="1"/>
    <col min="9218" max="9218" width="90.140625" style="1174" customWidth="1"/>
    <col min="9219" max="9219" width="18.7109375" style="1174" bestFit="1" customWidth="1"/>
    <col min="9220" max="9220" width="59.28515625" style="1174" customWidth="1"/>
    <col min="9221" max="9221" width="10.5703125" style="1174" customWidth="1"/>
    <col min="9222" max="9222" width="32.42578125" style="1174" customWidth="1"/>
    <col min="9223" max="9223" width="25" style="1174" customWidth="1"/>
    <col min="9224" max="9224" width="22.42578125" style="1174" customWidth="1"/>
    <col min="9225" max="9472" width="9.140625" style="1174"/>
    <col min="9473" max="9473" width="14" style="1174" customWidth="1"/>
    <col min="9474" max="9474" width="90.140625" style="1174" customWidth="1"/>
    <col min="9475" max="9475" width="18.7109375" style="1174" bestFit="1" customWidth="1"/>
    <col min="9476" max="9476" width="59.28515625" style="1174" customWidth="1"/>
    <col min="9477" max="9477" width="10.5703125" style="1174" customWidth="1"/>
    <col min="9478" max="9478" width="32.42578125" style="1174" customWidth="1"/>
    <col min="9479" max="9479" width="25" style="1174" customWidth="1"/>
    <col min="9480" max="9480" width="22.42578125" style="1174" customWidth="1"/>
    <col min="9481" max="9728" width="9.140625" style="1174"/>
    <col min="9729" max="9729" width="14" style="1174" customWidth="1"/>
    <col min="9730" max="9730" width="90.140625" style="1174" customWidth="1"/>
    <col min="9731" max="9731" width="18.7109375" style="1174" bestFit="1" customWidth="1"/>
    <col min="9732" max="9732" width="59.28515625" style="1174" customWidth="1"/>
    <col min="9733" max="9733" width="10.5703125" style="1174" customWidth="1"/>
    <col min="9734" max="9734" width="32.42578125" style="1174" customWidth="1"/>
    <col min="9735" max="9735" width="25" style="1174" customWidth="1"/>
    <col min="9736" max="9736" width="22.42578125" style="1174" customWidth="1"/>
    <col min="9737" max="9984" width="9.140625" style="1174"/>
    <col min="9985" max="9985" width="14" style="1174" customWidth="1"/>
    <col min="9986" max="9986" width="90.140625" style="1174" customWidth="1"/>
    <col min="9987" max="9987" width="18.7109375" style="1174" bestFit="1" customWidth="1"/>
    <col min="9988" max="9988" width="59.28515625" style="1174" customWidth="1"/>
    <col min="9989" max="9989" width="10.5703125" style="1174" customWidth="1"/>
    <col min="9990" max="9990" width="32.42578125" style="1174" customWidth="1"/>
    <col min="9991" max="9991" width="25" style="1174" customWidth="1"/>
    <col min="9992" max="9992" width="22.42578125" style="1174" customWidth="1"/>
    <col min="9993" max="10240" width="9.140625" style="1174"/>
    <col min="10241" max="10241" width="14" style="1174" customWidth="1"/>
    <col min="10242" max="10242" width="90.140625" style="1174" customWidth="1"/>
    <col min="10243" max="10243" width="18.7109375" style="1174" bestFit="1" customWidth="1"/>
    <col min="10244" max="10244" width="59.28515625" style="1174" customWidth="1"/>
    <col min="10245" max="10245" width="10.5703125" style="1174" customWidth="1"/>
    <col min="10246" max="10246" width="32.42578125" style="1174" customWidth="1"/>
    <col min="10247" max="10247" width="25" style="1174" customWidth="1"/>
    <col min="10248" max="10248" width="22.42578125" style="1174" customWidth="1"/>
    <col min="10249" max="10496" width="9.140625" style="1174"/>
    <col min="10497" max="10497" width="14" style="1174" customWidth="1"/>
    <col min="10498" max="10498" width="90.140625" style="1174" customWidth="1"/>
    <col min="10499" max="10499" width="18.7109375" style="1174" bestFit="1" customWidth="1"/>
    <col min="10500" max="10500" width="59.28515625" style="1174" customWidth="1"/>
    <col min="10501" max="10501" width="10.5703125" style="1174" customWidth="1"/>
    <col min="10502" max="10502" width="32.42578125" style="1174" customWidth="1"/>
    <col min="10503" max="10503" width="25" style="1174" customWidth="1"/>
    <col min="10504" max="10504" width="22.42578125" style="1174" customWidth="1"/>
    <col min="10505" max="10752" width="9.140625" style="1174"/>
    <col min="10753" max="10753" width="14" style="1174" customWidth="1"/>
    <col min="10754" max="10754" width="90.140625" style="1174" customWidth="1"/>
    <col min="10755" max="10755" width="18.7109375" style="1174" bestFit="1" customWidth="1"/>
    <col min="10756" max="10756" width="59.28515625" style="1174" customWidth="1"/>
    <col min="10757" max="10757" width="10.5703125" style="1174" customWidth="1"/>
    <col min="10758" max="10758" width="32.42578125" style="1174" customWidth="1"/>
    <col min="10759" max="10759" width="25" style="1174" customWidth="1"/>
    <col min="10760" max="10760" width="22.42578125" style="1174" customWidth="1"/>
    <col min="10761" max="11008" width="9.140625" style="1174"/>
    <col min="11009" max="11009" width="14" style="1174" customWidth="1"/>
    <col min="11010" max="11010" width="90.140625" style="1174" customWidth="1"/>
    <col min="11011" max="11011" width="18.7109375" style="1174" bestFit="1" customWidth="1"/>
    <col min="11012" max="11012" width="59.28515625" style="1174" customWidth="1"/>
    <col min="11013" max="11013" width="10.5703125" style="1174" customWidth="1"/>
    <col min="11014" max="11014" width="32.42578125" style="1174" customWidth="1"/>
    <col min="11015" max="11015" width="25" style="1174" customWidth="1"/>
    <col min="11016" max="11016" width="22.42578125" style="1174" customWidth="1"/>
    <col min="11017" max="11264" width="9.140625" style="1174"/>
    <col min="11265" max="11265" width="14" style="1174" customWidth="1"/>
    <col min="11266" max="11266" width="90.140625" style="1174" customWidth="1"/>
    <col min="11267" max="11267" width="18.7109375" style="1174" bestFit="1" customWidth="1"/>
    <col min="11268" max="11268" width="59.28515625" style="1174" customWidth="1"/>
    <col min="11269" max="11269" width="10.5703125" style="1174" customWidth="1"/>
    <col min="11270" max="11270" width="32.42578125" style="1174" customWidth="1"/>
    <col min="11271" max="11271" width="25" style="1174" customWidth="1"/>
    <col min="11272" max="11272" width="22.42578125" style="1174" customWidth="1"/>
    <col min="11273" max="11520" width="9.140625" style="1174"/>
    <col min="11521" max="11521" width="14" style="1174" customWidth="1"/>
    <col min="11522" max="11522" width="90.140625" style="1174" customWidth="1"/>
    <col min="11523" max="11523" width="18.7109375" style="1174" bestFit="1" customWidth="1"/>
    <col min="11524" max="11524" width="59.28515625" style="1174" customWidth="1"/>
    <col min="11525" max="11525" width="10.5703125" style="1174" customWidth="1"/>
    <col min="11526" max="11526" width="32.42578125" style="1174" customWidth="1"/>
    <col min="11527" max="11527" width="25" style="1174" customWidth="1"/>
    <col min="11528" max="11528" width="22.42578125" style="1174" customWidth="1"/>
    <col min="11529" max="11776" width="9.140625" style="1174"/>
    <col min="11777" max="11777" width="14" style="1174" customWidth="1"/>
    <col min="11778" max="11778" width="90.140625" style="1174" customWidth="1"/>
    <col min="11779" max="11779" width="18.7109375" style="1174" bestFit="1" customWidth="1"/>
    <col min="11780" max="11780" width="59.28515625" style="1174" customWidth="1"/>
    <col min="11781" max="11781" width="10.5703125" style="1174" customWidth="1"/>
    <col min="11782" max="11782" width="32.42578125" style="1174" customWidth="1"/>
    <col min="11783" max="11783" width="25" style="1174" customWidth="1"/>
    <col min="11784" max="11784" width="22.42578125" style="1174" customWidth="1"/>
    <col min="11785" max="12032" width="9.140625" style="1174"/>
    <col min="12033" max="12033" width="14" style="1174" customWidth="1"/>
    <col min="12034" max="12034" width="90.140625" style="1174" customWidth="1"/>
    <col min="12035" max="12035" width="18.7109375" style="1174" bestFit="1" customWidth="1"/>
    <col min="12036" max="12036" width="59.28515625" style="1174" customWidth="1"/>
    <col min="12037" max="12037" width="10.5703125" style="1174" customWidth="1"/>
    <col min="12038" max="12038" width="32.42578125" style="1174" customWidth="1"/>
    <col min="12039" max="12039" width="25" style="1174" customWidth="1"/>
    <col min="12040" max="12040" width="22.42578125" style="1174" customWidth="1"/>
    <col min="12041" max="12288" width="9.140625" style="1174"/>
    <col min="12289" max="12289" width="14" style="1174" customWidth="1"/>
    <col min="12290" max="12290" width="90.140625" style="1174" customWidth="1"/>
    <col min="12291" max="12291" width="18.7109375" style="1174" bestFit="1" customWidth="1"/>
    <col min="12292" max="12292" width="59.28515625" style="1174" customWidth="1"/>
    <col min="12293" max="12293" width="10.5703125" style="1174" customWidth="1"/>
    <col min="12294" max="12294" width="32.42578125" style="1174" customWidth="1"/>
    <col min="12295" max="12295" width="25" style="1174" customWidth="1"/>
    <col min="12296" max="12296" width="22.42578125" style="1174" customWidth="1"/>
    <col min="12297" max="12544" width="9.140625" style="1174"/>
    <col min="12545" max="12545" width="14" style="1174" customWidth="1"/>
    <col min="12546" max="12546" width="90.140625" style="1174" customWidth="1"/>
    <col min="12547" max="12547" width="18.7109375" style="1174" bestFit="1" customWidth="1"/>
    <col min="12548" max="12548" width="59.28515625" style="1174" customWidth="1"/>
    <col min="12549" max="12549" width="10.5703125" style="1174" customWidth="1"/>
    <col min="12550" max="12550" width="32.42578125" style="1174" customWidth="1"/>
    <col min="12551" max="12551" width="25" style="1174" customWidth="1"/>
    <col min="12552" max="12552" width="22.42578125" style="1174" customWidth="1"/>
    <col min="12553" max="12800" width="9.140625" style="1174"/>
    <col min="12801" max="12801" width="14" style="1174" customWidth="1"/>
    <col min="12802" max="12802" width="90.140625" style="1174" customWidth="1"/>
    <col min="12803" max="12803" width="18.7109375" style="1174" bestFit="1" customWidth="1"/>
    <col min="12804" max="12804" width="59.28515625" style="1174" customWidth="1"/>
    <col min="12805" max="12805" width="10.5703125" style="1174" customWidth="1"/>
    <col min="12806" max="12806" width="32.42578125" style="1174" customWidth="1"/>
    <col min="12807" max="12807" width="25" style="1174" customWidth="1"/>
    <col min="12808" max="12808" width="22.42578125" style="1174" customWidth="1"/>
    <col min="12809" max="13056" width="9.140625" style="1174"/>
    <col min="13057" max="13057" width="14" style="1174" customWidth="1"/>
    <col min="13058" max="13058" width="90.140625" style="1174" customWidth="1"/>
    <col min="13059" max="13059" width="18.7109375" style="1174" bestFit="1" customWidth="1"/>
    <col min="13060" max="13060" width="59.28515625" style="1174" customWidth="1"/>
    <col min="13061" max="13061" width="10.5703125" style="1174" customWidth="1"/>
    <col min="13062" max="13062" width="32.42578125" style="1174" customWidth="1"/>
    <col min="13063" max="13063" width="25" style="1174" customWidth="1"/>
    <col min="13064" max="13064" width="22.42578125" style="1174" customWidth="1"/>
    <col min="13065" max="13312" width="9.140625" style="1174"/>
    <col min="13313" max="13313" width="14" style="1174" customWidth="1"/>
    <col min="13314" max="13314" width="90.140625" style="1174" customWidth="1"/>
    <col min="13315" max="13315" width="18.7109375" style="1174" bestFit="1" customWidth="1"/>
    <col min="13316" max="13316" width="59.28515625" style="1174" customWidth="1"/>
    <col min="13317" max="13317" width="10.5703125" style="1174" customWidth="1"/>
    <col min="13318" max="13318" width="32.42578125" style="1174" customWidth="1"/>
    <col min="13319" max="13319" width="25" style="1174" customWidth="1"/>
    <col min="13320" max="13320" width="22.42578125" style="1174" customWidth="1"/>
    <col min="13321" max="13568" width="9.140625" style="1174"/>
    <col min="13569" max="13569" width="14" style="1174" customWidth="1"/>
    <col min="13570" max="13570" width="90.140625" style="1174" customWidth="1"/>
    <col min="13571" max="13571" width="18.7109375" style="1174" bestFit="1" customWidth="1"/>
    <col min="13572" max="13572" width="59.28515625" style="1174" customWidth="1"/>
    <col min="13573" max="13573" width="10.5703125" style="1174" customWidth="1"/>
    <col min="13574" max="13574" width="32.42578125" style="1174" customWidth="1"/>
    <col min="13575" max="13575" width="25" style="1174" customWidth="1"/>
    <col min="13576" max="13576" width="22.42578125" style="1174" customWidth="1"/>
    <col min="13577" max="13824" width="9.140625" style="1174"/>
    <col min="13825" max="13825" width="14" style="1174" customWidth="1"/>
    <col min="13826" max="13826" width="90.140625" style="1174" customWidth="1"/>
    <col min="13827" max="13827" width="18.7109375" style="1174" bestFit="1" customWidth="1"/>
    <col min="13828" max="13828" width="59.28515625" style="1174" customWidth="1"/>
    <col min="13829" max="13829" width="10.5703125" style="1174" customWidth="1"/>
    <col min="13830" max="13830" width="32.42578125" style="1174" customWidth="1"/>
    <col min="13831" max="13831" width="25" style="1174" customWidth="1"/>
    <col min="13832" max="13832" width="22.42578125" style="1174" customWidth="1"/>
    <col min="13833" max="14080" width="9.140625" style="1174"/>
    <col min="14081" max="14081" width="14" style="1174" customWidth="1"/>
    <col min="14082" max="14082" width="90.140625" style="1174" customWidth="1"/>
    <col min="14083" max="14083" width="18.7109375" style="1174" bestFit="1" customWidth="1"/>
    <col min="14084" max="14084" width="59.28515625" style="1174" customWidth="1"/>
    <col min="14085" max="14085" width="10.5703125" style="1174" customWidth="1"/>
    <col min="14086" max="14086" width="32.42578125" style="1174" customWidth="1"/>
    <col min="14087" max="14087" width="25" style="1174" customWidth="1"/>
    <col min="14088" max="14088" width="22.42578125" style="1174" customWidth="1"/>
    <col min="14089" max="14336" width="9.140625" style="1174"/>
    <col min="14337" max="14337" width="14" style="1174" customWidth="1"/>
    <col min="14338" max="14338" width="90.140625" style="1174" customWidth="1"/>
    <col min="14339" max="14339" width="18.7109375" style="1174" bestFit="1" customWidth="1"/>
    <col min="14340" max="14340" width="59.28515625" style="1174" customWidth="1"/>
    <col min="14341" max="14341" width="10.5703125" style="1174" customWidth="1"/>
    <col min="14342" max="14342" width="32.42578125" style="1174" customWidth="1"/>
    <col min="14343" max="14343" width="25" style="1174" customWidth="1"/>
    <col min="14344" max="14344" width="22.42578125" style="1174" customWidth="1"/>
    <col min="14345" max="14592" width="9.140625" style="1174"/>
    <col min="14593" max="14593" width="14" style="1174" customWidth="1"/>
    <col min="14594" max="14594" width="90.140625" style="1174" customWidth="1"/>
    <col min="14595" max="14595" width="18.7109375" style="1174" bestFit="1" customWidth="1"/>
    <col min="14596" max="14596" width="59.28515625" style="1174" customWidth="1"/>
    <col min="14597" max="14597" width="10.5703125" style="1174" customWidth="1"/>
    <col min="14598" max="14598" width="32.42578125" style="1174" customWidth="1"/>
    <col min="14599" max="14599" width="25" style="1174" customWidth="1"/>
    <col min="14600" max="14600" width="22.42578125" style="1174" customWidth="1"/>
    <col min="14601" max="14848" width="9.140625" style="1174"/>
    <col min="14849" max="14849" width="14" style="1174" customWidth="1"/>
    <col min="14850" max="14850" width="90.140625" style="1174" customWidth="1"/>
    <col min="14851" max="14851" width="18.7109375" style="1174" bestFit="1" customWidth="1"/>
    <col min="14852" max="14852" width="59.28515625" style="1174" customWidth="1"/>
    <col min="14853" max="14853" width="10.5703125" style="1174" customWidth="1"/>
    <col min="14854" max="14854" width="32.42578125" style="1174" customWidth="1"/>
    <col min="14855" max="14855" width="25" style="1174" customWidth="1"/>
    <col min="14856" max="14856" width="22.42578125" style="1174" customWidth="1"/>
    <col min="14857" max="15104" width="9.140625" style="1174"/>
    <col min="15105" max="15105" width="14" style="1174" customWidth="1"/>
    <col min="15106" max="15106" width="90.140625" style="1174" customWidth="1"/>
    <col min="15107" max="15107" width="18.7109375" style="1174" bestFit="1" customWidth="1"/>
    <col min="15108" max="15108" width="59.28515625" style="1174" customWidth="1"/>
    <col min="15109" max="15109" width="10.5703125" style="1174" customWidth="1"/>
    <col min="15110" max="15110" width="32.42578125" style="1174" customWidth="1"/>
    <col min="15111" max="15111" width="25" style="1174" customWidth="1"/>
    <col min="15112" max="15112" width="22.42578125" style="1174" customWidth="1"/>
    <col min="15113" max="15360" width="9.140625" style="1174"/>
    <col min="15361" max="15361" width="14" style="1174" customWidth="1"/>
    <col min="15362" max="15362" width="90.140625" style="1174" customWidth="1"/>
    <col min="15363" max="15363" width="18.7109375" style="1174" bestFit="1" customWidth="1"/>
    <col min="15364" max="15364" width="59.28515625" style="1174" customWidth="1"/>
    <col min="15365" max="15365" width="10.5703125" style="1174" customWidth="1"/>
    <col min="15366" max="15366" width="32.42578125" style="1174" customWidth="1"/>
    <col min="15367" max="15367" width="25" style="1174" customWidth="1"/>
    <col min="15368" max="15368" width="22.42578125" style="1174" customWidth="1"/>
    <col min="15369" max="15616" width="9.140625" style="1174"/>
    <col min="15617" max="15617" width="14" style="1174" customWidth="1"/>
    <col min="15618" max="15618" width="90.140625" style="1174" customWidth="1"/>
    <col min="15619" max="15619" width="18.7109375" style="1174" bestFit="1" customWidth="1"/>
    <col min="15620" max="15620" width="59.28515625" style="1174" customWidth="1"/>
    <col min="15621" max="15621" width="10.5703125" style="1174" customWidth="1"/>
    <col min="15622" max="15622" width="32.42578125" style="1174" customWidth="1"/>
    <col min="15623" max="15623" width="25" style="1174" customWidth="1"/>
    <col min="15624" max="15624" width="22.42578125" style="1174" customWidth="1"/>
    <col min="15625" max="15872" width="9.140625" style="1174"/>
    <col min="15873" max="15873" width="14" style="1174" customWidth="1"/>
    <col min="15874" max="15874" width="90.140625" style="1174" customWidth="1"/>
    <col min="15875" max="15875" width="18.7109375" style="1174" bestFit="1" customWidth="1"/>
    <col min="15876" max="15876" width="59.28515625" style="1174" customWidth="1"/>
    <col min="15877" max="15877" width="10.5703125" style="1174" customWidth="1"/>
    <col min="15878" max="15878" width="32.42578125" style="1174" customWidth="1"/>
    <col min="15879" max="15879" width="25" style="1174" customWidth="1"/>
    <col min="15880" max="15880" width="22.42578125" style="1174" customWidth="1"/>
    <col min="15881" max="16128" width="9.140625" style="1174"/>
    <col min="16129" max="16129" width="14" style="1174" customWidth="1"/>
    <col min="16130" max="16130" width="90.140625" style="1174" customWidth="1"/>
    <col min="16131" max="16131" width="18.7109375" style="1174" bestFit="1" customWidth="1"/>
    <col min="16132" max="16132" width="59.28515625" style="1174" customWidth="1"/>
    <col min="16133" max="16133" width="10.5703125" style="1174" customWidth="1"/>
    <col min="16134" max="16134" width="32.42578125" style="1174" customWidth="1"/>
    <col min="16135" max="16135" width="25" style="1174" customWidth="1"/>
    <col min="16136" max="16136" width="22.42578125" style="1174" customWidth="1"/>
    <col min="16137" max="16384" width="9.140625" style="1174"/>
  </cols>
  <sheetData>
    <row r="1" spans="1:8" ht="24.75">
      <c r="A1" s="1291" t="s">
        <v>1260</v>
      </c>
      <c r="B1" s="1291"/>
      <c r="C1" s="1291"/>
      <c r="D1" s="1291"/>
      <c r="E1" s="1291"/>
      <c r="F1" s="1291"/>
      <c r="G1" s="1291"/>
      <c r="H1" s="1291"/>
    </row>
    <row r="2" spans="1:8" s="1175" customFormat="1" ht="22.5">
      <c r="A2" s="1292" t="s">
        <v>3</v>
      </c>
      <c r="B2" s="1292"/>
      <c r="C2" s="1292"/>
      <c r="D2" s="1292"/>
      <c r="E2" s="1292"/>
      <c r="F2" s="1292"/>
      <c r="G2" s="1292"/>
      <c r="H2" s="1292"/>
    </row>
    <row r="3" spans="1:8" s="1175" customFormat="1" ht="22.5">
      <c r="A3" s="1292" t="s">
        <v>4</v>
      </c>
      <c r="B3" s="1292"/>
      <c r="C3" s="1292"/>
      <c r="D3" s="1292"/>
      <c r="E3" s="1292"/>
      <c r="F3" s="1292"/>
      <c r="G3" s="1292"/>
      <c r="H3" s="1292"/>
    </row>
    <row r="4" spans="1:8" s="1175" customFormat="1" ht="22.5">
      <c r="A4" s="1292" t="s">
        <v>362</v>
      </c>
      <c r="B4" s="1292"/>
      <c r="C4" s="1292"/>
      <c r="D4" s="1292"/>
      <c r="E4" s="1292"/>
      <c r="F4" s="1292"/>
      <c r="G4" s="1292"/>
      <c r="H4" s="1292"/>
    </row>
    <row r="5" spans="1:8" s="1179" customFormat="1" ht="21">
      <c r="A5" s="1176" t="s">
        <v>5</v>
      </c>
      <c r="B5" s="1177" t="s">
        <v>6</v>
      </c>
      <c r="C5" s="1176" t="s">
        <v>7</v>
      </c>
      <c r="D5" s="1178" t="s">
        <v>8</v>
      </c>
      <c r="E5" s="1176" t="s">
        <v>9</v>
      </c>
      <c r="F5" s="1176" t="s">
        <v>10</v>
      </c>
      <c r="G5" s="1176" t="s">
        <v>11</v>
      </c>
      <c r="H5" s="1176" t="s">
        <v>1</v>
      </c>
    </row>
    <row r="6" spans="1:8" s="722" customFormat="1" ht="21">
      <c r="A6" s="1180" t="s">
        <v>12</v>
      </c>
      <c r="B6" s="1181"/>
      <c r="C6" s="1182"/>
      <c r="D6" s="1183"/>
      <c r="E6" s="1182"/>
      <c r="F6" s="1184"/>
      <c r="G6" s="1184"/>
      <c r="H6" s="1184"/>
    </row>
    <row r="7" spans="1:8" s="722" customFormat="1" ht="21">
      <c r="A7" s="1185" t="s">
        <v>13</v>
      </c>
      <c r="B7" s="1186"/>
      <c r="C7" s="723"/>
      <c r="D7" s="1187"/>
      <c r="E7" s="723"/>
      <c r="F7" s="729"/>
      <c r="G7" s="729"/>
      <c r="H7" s="729"/>
    </row>
    <row r="8" spans="1:8" s="722" customFormat="1" ht="21">
      <c r="A8" s="1185"/>
      <c r="B8" s="1188" t="s">
        <v>14</v>
      </c>
      <c r="C8" s="723" t="s">
        <v>15</v>
      </c>
      <c r="D8" s="1187" t="s">
        <v>16</v>
      </c>
      <c r="E8" s="723"/>
      <c r="F8" s="729" t="s">
        <v>17</v>
      </c>
      <c r="G8" s="729"/>
      <c r="H8" s="729"/>
    </row>
    <row r="9" spans="1:8" s="722" customFormat="1" ht="21">
      <c r="A9" s="1185"/>
      <c r="B9" s="1189"/>
      <c r="C9" s="723" t="s">
        <v>15</v>
      </c>
      <c r="D9" s="1187" t="s">
        <v>18</v>
      </c>
      <c r="E9" s="723"/>
      <c r="F9" s="729" t="s">
        <v>19</v>
      </c>
      <c r="G9" s="729"/>
      <c r="H9" s="729"/>
    </row>
    <row r="10" spans="1:8" s="722" customFormat="1" ht="21">
      <c r="A10" s="1185"/>
      <c r="B10" s="1189"/>
      <c r="C10" s="723"/>
      <c r="D10" s="1187" t="s">
        <v>20</v>
      </c>
      <c r="E10" s="723"/>
      <c r="F10" s="729" t="s">
        <v>21</v>
      </c>
      <c r="G10" s="729"/>
      <c r="H10" s="729"/>
    </row>
    <row r="11" spans="1:8" s="722" customFormat="1" ht="21">
      <c r="A11" s="1185"/>
      <c r="B11" s="1189"/>
      <c r="C11" s="723" t="s">
        <v>22</v>
      </c>
      <c r="D11" s="1187" t="s">
        <v>23</v>
      </c>
      <c r="E11" s="723"/>
      <c r="F11" s="1190" t="s">
        <v>24</v>
      </c>
      <c r="G11" s="1191" t="s">
        <v>195</v>
      </c>
      <c r="H11" s="1190"/>
    </row>
    <row r="12" spans="1:8" s="722" customFormat="1" ht="21">
      <c r="A12" s="1185"/>
      <c r="B12" s="1189"/>
      <c r="C12" s="723"/>
      <c r="D12" s="1187" t="s">
        <v>25</v>
      </c>
      <c r="E12" s="723"/>
      <c r="F12" s="729" t="s">
        <v>17</v>
      </c>
      <c r="G12" s="729"/>
      <c r="H12" s="729"/>
    </row>
    <row r="13" spans="1:8" s="722" customFormat="1" ht="21">
      <c r="A13" s="1185"/>
      <c r="B13" s="1189"/>
      <c r="C13" s="723"/>
      <c r="D13" s="1187" t="s">
        <v>26</v>
      </c>
      <c r="E13" s="723"/>
      <c r="F13" s="729" t="s">
        <v>27</v>
      </c>
      <c r="G13" s="729"/>
      <c r="H13" s="729"/>
    </row>
    <row r="14" spans="1:8" s="722" customFormat="1" ht="21">
      <c r="A14" s="1185"/>
      <c r="B14" s="1189"/>
      <c r="C14" s="723"/>
      <c r="D14" s="1187" t="s">
        <v>28</v>
      </c>
      <c r="E14" s="723"/>
      <c r="F14" s="729" t="s">
        <v>29</v>
      </c>
      <c r="G14" s="729"/>
      <c r="H14" s="729"/>
    </row>
    <row r="15" spans="1:8" s="722" customFormat="1" ht="21">
      <c r="A15" s="1185"/>
      <c r="B15" s="1189"/>
      <c r="C15" s="723"/>
      <c r="D15" s="1187" t="s">
        <v>192</v>
      </c>
      <c r="E15" s="723"/>
      <c r="F15" s="729" t="s">
        <v>29</v>
      </c>
      <c r="G15" s="729"/>
      <c r="H15" s="729"/>
    </row>
    <row r="16" spans="1:8" s="722" customFormat="1" ht="21">
      <c r="A16" s="1185"/>
      <c r="B16" s="1189"/>
      <c r="C16" s="723"/>
      <c r="D16" s="1187" t="s">
        <v>30</v>
      </c>
      <c r="E16" s="723"/>
      <c r="F16" s="729" t="s">
        <v>31</v>
      </c>
      <c r="G16" s="729"/>
      <c r="H16" s="729"/>
    </row>
    <row r="17" spans="1:8" s="722" customFormat="1" ht="21">
      <c r="A17" s="1185"/>
      <c r="B17" s="1189"/>
      <c r="C17" s="723"/>
      <c r="D17" s="1187" t="s">
        <v>32</v>
      </c>
      <c r="E17" s="723"/>
      <c r="F17" s="729" t="s">
        <v>33</v>
      </c>
      <c r="G17" s="729"/>
      <c r="H17" s="729"/>
    </row>
    <row r="18" spans="1:8" s="722" customFormat="1" ht="21">
      <c r="A18" s="1185"/>
      <c r="B18" s="1189"/>
      <c r="C18" s="723"/>
      <c r="D18" s="1187" t="s">
        <v>34</v>
      </c>
      <c r="E18" s="723"/>
      <c r="F18" s="729" t="s">
        <v>29</v>
      </c>
      <c r="G18" s="729"/>
      <c r="H18" s="729"/>
    </row>
    <row r="19" spans="1:8" s="722" customFormat="1" ht="21">
      <c r="A19" s="1185"/>
      <c r="B19" s="1189"/>
      <c r="C19" s="723"/>
      <c r="D19" s="1187"/>
      <c r="E19" s="723"/>
      <c r="F19" s="729"/>
      <c r="G19" s="729"/>
      <c r="H19" s="729"/>
    </row>
    <row r="20" spans="1:8" s="722" customFormat="1" ht="21">
      <c r="A20" s="1185"/>
      <c r="B20" s="1189"/>
      <c r="C20" s="723" t="s">
        <v>35</v>
      </c>
      <c r="D20" s="1187" t="s">
        <v>36</v>
      </c>
      <c r="E20" s="723"/>
      <c r="F20" s="729" t="s">
        <v>37</v>
      </c>
      <c r="G20" s="729"/>
      <c r="H20" s="729"/>
    </row>
    <row r="21" spans="1:8" s="722" customFormat="1" ht="21">
      <c r="A21" s="1185"/>
      <c r="B21" s="1189"/>
      <c r="C21" s="723"/>
      <c r="D21" s="1187" t="s">
        <v>38</v>
      </c>
      <c r="E21" s="723"/>
      <c r="F21" s="729" t="s">
        <v>37</v>
      </c>
      <c r="G21" s="729"/>
      <c r="H21" s="729"/>
    </row>
    <row r="22" spans="1:8" s="722" customFormat="1" ht="21">
      <c r="A22" s="1185"/>
      <c r="B22" s="1189"/>
      <c r="C22" s="723"/>
      <c r="D22" s="1187"/>
      <c r="E22" s="723"/>
      <c r="F22" s="729"/>
      <c r="G22" s="729"/>
      <c r="H22" s="729"/>
    </row>
    <row r="23" spans="1:8" s="722" customFormat="1" ht="21">
      <c r="A23" s="1185"/>
      <c r="B23" s="1189"/>
      <c r="C23" s="723"/>
      <c r="D23" s="1187"/>
      <c r="E23" s="723"/>
      <c r="F23" s="729"/>
      <c r="G23" s="729"/>
      <c r="H23" s="729"/>
    </row>
    <row r="24" spans="1:8" s="722" customFormat="1" ht="21">
      <c r="A24" s="1185"/>
      <c r="B24" s="1188" t="s">
        <v>39</v>
      </c>
      <c r="C24" s="723" t="s">
        <v>40</v>
      </c>
      <c r="D24" s="1187" t="s">
        <v>41</v>
      </c>
      <c r="E24" s="723"/>
      <c r="F24" s="1190" t="s">
        <v>193</v>
      </c>
      <c r="G24" s="729"/>
      <c r="H24" s="729"/>
    </row>
    <row r="25" spans="1:8" s="722" customFormat="1" ht="21">
      <c r="A25" s="1192"/>
      <c r="B25" s="1188"/>
      <c r="C25" s="723"/>
      <c r="D25" s="1187" t="s">
        <v>30</v>
      </c>
      <c r="E25" s="723"/>
      <c r="F25" s="729" t="s">
        <v>31</v>
      </c>
      <c r="G25" s="729"/>
      <c r="H25" s="729"/>
    </row>
    <row r="26" spans="1:8" s="722" customFormat="1" ht="21">
      <c r="A26" s="1193"/>
      <c r="B26" s="1188" t="s">
        <v>43</v>
      </c>
      <c r="C26" s="723" t="s">
        <v>44</v>
      </c>
      <c r="D26" s="1187" t="s">
        <v>45</v>
      </c>
      <c r="E26" s="723"/>
      <c r="F26" s="729" t="s">
        <v>46</v>
      </c>
      <c r="G26" s="729"/>
      <c r="H26" s="729"/>
    </row>
    <row r="27" spans="1:8" s="722" customFormat="1" ht="21">
      <c r="A27" s="1185"/>
      <c r="B27" s="1188" t="s">
        <v>47</v>
      </c>
      <c r="C27" s="723" t="s">
        <v>47</v>
      </c>
      <c r="D27" s="1187" t="s">
        <v>48</v>
      </c>
      <c r="E27" s="723"/>
      <c r="F27" s="729" t="s">
        <v>191</v>
      </c>
      <c r="G27" s="729"/>
      <c r="H27" s="729"/>
    </row>
    <row r="28" spans="1:8" s="722" customFormat="1" ht="21">
      <c r="A28" s="1185"/>
      <c r="B28" s="1188"/>
      <c r="C28" s="723"/>
      <c r="D28" s="1187" t="s">
        <v>49</v>
      </c>
      <c r="E28" s="723"/>
      <c r="F28" s="729" t="s">
        <v>31</v>
      </c>
      <c r="G28" s="729"/>
      <c r="H28" s="729"/>
    </row>
    <row r="29" spans="1:8" s="722" customFormat="1" ht="21">
      <c r="A29" s="1185"/>
      <c r="B29" s="1188" t="s">
        <v>50</v>
      </c>
      <c r="C29" s="723" t="s">
        <v>50</v>
      </c>
      <c r="D29" s="1187" t="s">
        <v>51</v>
      </c>
      <c r="E29" s="723"/>
      <c r="F29" s="1190" t="s">
        <v>52</v>
      </c>
      <c r="G29" s="729"/>
      <c r="H29" s="729"/>
    </row>
    <row r="30" spans="1:8" s="722" customFormat="1" ht="21">
      <c r="A30" s="1185"/>
      <c r="B30" s="1188"/>
      <c r="C30" s="723"/>
      <c r="D30" s="1187" t="s">
        <v>30</v>
      </c>
      <c r="E30" s="723"/>
      <c r="F30" s="729" t="s">
        <v>194</v>
      </c>
      <c r="G30" s="729"/>
      <c r="H30" s="729"/>
    </row>
    <row r="31" spans="1:8" s="722" customFormat="1" ht="21">
      <c r="A31" s="1185" t="s">
        <v>53</v>
      </c>
      <c r="B31" s="1194"/>
      <c r="C31" s="723"/>
      <c r="D31" s="1187"/>
      <c r="E31" s="723"/>
      <c r="F31" s="729"/>
      <c r="G31" s="729"/>
      <c r="H31" s="729"/>
    </row>
    <row r="32" spans="1:8" s="722" customFormat="1" ht="21">
      <c r="A32" s="1185"/>
      <c r="B32" s="1188" t="s">
        <v>54</v>
      </c>
      <c r="C32" s="723"/>
      <c r="D32" s="1187" t="s">
        <v>0</v>
      </c>
      <c r="E32" s="723"/>
      <c r="F32" s="729"/>
      <c r="G32" s="729"/>
      <c r="H32" s="729"/>
    </row>
    <row r="33" spans="1:8" s="722" customFormat="1" ht="21">
      <c r="A33" s="1185"/>
      <c r="B33" s="1194" t="s">
        <v>55</v>
      </c>
      <c r="C33" s="723"/>
      <c r="D33" s="1187" t="s">
        <v>56</v>
      </c>
      <c r="E33" s="723"/>
      <c r="F33" s="729" t="s">
        <v>57</v>
      </c>
      <c r="G33" s="729" t="s">
        <v>58</v>
      </c>
      <c r="H33" s="729"/>
    </row>
    <row r="34" spans="1:8" s="722" customFormat="1" ht="21">
      <c r="A34" s="1185"/>
      <c r="B34" s="1194"/>
      <c r="C34" s="723"/>
      <c r="D34" s="1187" t="s">
        <v>59</v>
      </c>
      <c r="E34" s="723"/>
      <c r="F34" s="729" t="s">
        <v>60</v>
      </c>
      <c r="G34" s="729"/>
      <c r="H34" s="729"/>
    </row>
    <row r="35" spans="1:8" s="722" customFormat="1" ht="21">
      <c r="A35" s="1185"/>
      <c r="B35" s="1194"/>
      <c r="C35" s="723"/>
      <c r="D35" s="1187" t="s">
        <v>61</v>
      </c>
      <c r="E35" s="723"/>
      <c r="F35" s="729" t="s">
        <v>17</v>
      </c>
      <c r="G35" s="729"/>
      <c r="H35" s="729"/>
    </row>
    <row r="36" spans="1:8" s="722" customFormat="1" ht="21">
      <c r="A36" s="1185"/>
      <c r="B36" s="1194" t="s">
        <v>62</v>
      </c>
      <c r="C36" s="723"/>
      <c r="D36" s="1187" t="s">
        <v>63</v>
      </c>
      <c r="E36" s="723"/>
      <c r="F36" s="1190" t="s">
        <v>64</v>
      </c>
      <c r="G36" s="729" t="s">
        <v>65</v>
      </c>
      <c r="H36" s="729"/>
    </row>
    <row r="37" spans="1:8" s="722" customFormat="1" ht="21">
      <c r="A37" s="1185"/>
      <c r="B37" s="1194"/>
      <c r="C37" s="723"/>
      <c r="D37" s="1187" t="s">
        <v>66</v>
      </c>
      <c r="E37" s="723"/>
      <c r="F37" s="1190" t="s">
        <v>67</v>
      </c>
      <c r="G37" s="728" t="s">
        <v>68</v>
      </c>
      <c r="H37" s="729"/>
    </row>
    <row r="38" spans="1:8" s="722" customFormat="1" ht="21">
      <c r="A38" s="1185"/>
      <c r="B38" s="1194"/>
      <c r="C38" s="723"/>
      <c r="D38" s="1187" t="s">
        <v>69</v>
      </c>
      <c r="E38" s="723"/>
      <c r="F38" s="1190" t="s">
        <v>24</v>
      </c>
      <c r="G38" s="728"/>
      <c r="H38" s="729"/>
    </row>
    <row r="39" spans="1:8" s="722" customFormat="1" ht="21">
      <c r="A39" s="1185"/>
      <c r="B39" s="1194"/>
      <c r="C39" s="723"/>
      <c r="D39" s="1187"/>
      <c r="E39" s="723"/>
      <c r="F39" s="1191" t="s">
        <v>195</v>
      </c>
      <c r="G39" s="728"/>
      <c r="H39" s="729"/>
    </row>
    <row r="40" spans="1:8" s="722" customFormat="1" ht="23.25" customHeight="1">
      <c r="A40" s="1185"/>
      <c r="B40" s="1195" t="s">
        <v>70</v>
      </c>
      <c r="C40" s="723"/>
      <c r="D40" s="1187"/>
      <c r="E40" s="723"/>
      <c r="F40" s="729"/>
      <c r="G40" s="729"/>
      <c r="H40" s="729"/>
    </row>
    <row r="41" spans="1:8" s="722" customFormat="1" ht="21">
      <c r="A41" s="1185"/>
      <c r="B41" s="1194" t="s">
        <v>71</v>
      </c>
      <c r="C41" s="723"/>
      <c r="D41" s="1187" t="s">
        <v>72</v>
      </c>
      <c r="E41" s="723"/>
      <c r="F41" s="729"/>
      <c r="G41" s="729"/>
      <c r="H41" s="729"/>
    </row>
    <row r="42" spans="1:8" s="722" customFormat="1" ht="21">
      <c r="A42" s="1185"/>
      <c r="B42" s="1194"/>
      <c r="C42" s="723"/>
      <c r="D42" s="1187" t="s">
        <v>73</v>
      </c>
      <c r="E42" s="723"/>
      <c r="F42" s="729" t="s">
        <v>196</v>
      </c>
      <c r="G42" s="729"/>
      <c r="H42" s="729"/>
    </row>
    <row r="43" spans="1:8" s="722" customFormat="1" ht="21">
      <c r="A43" s="1185"/>
      <c r="B43" s="1194"/>
      <c r="C43" s="723"/>
      <c r="D43" s="1187"/>
      <c r="E43" s="723"/>
      <c r="F43" s="729"/>
      <c r="G43" s="729"/>
      <c r="H43" s="729"/>
    </row>
    <row r="44" spans="1:8" s="722" customFormat="1" ht="27" customHeight="1">
      <c r="A44" s="1185" t="s">
        <v>74</v>
      </c>
      <c r="B44" s="1195" t="s">
        <v>197</v>
      </c>
      <c r="C44" s="723"/>
      <c r="D44" s="1187"/>
      <c r="E44" s="723"/>
      <c r="F44" s="729"/>
      <c r="G44" s="729"/>
      <c r="H44" s="729"/>
    </row>
    <row r="45" spans="1:8" s="722" customFormat="1" ht="21">
      <c r="A45" s="1185"/>
      <c r="B45" s="1194" t="s">
        <v>75</v>
      </c>
      <c r="C45" s="723"/>
      <c r="D45" s="1187" t="s">
        <v>76</v>
      </c>
      <c r="E45" s="723"/>
      <c r="F45" s="1190"/>
      <c r="G45" s="729"/>
      <c r="H45" s="729"/>
    </row>
    <row r="46" spans="1:8" s="722" customFormat="1" ht="21">
      <c r="A46" s="1185"/>
      <c r="B46" s="1194"/>
      <c r="C46" s="723"/>
      <c r="D46" s="1187" t="s">
        <v>77</v>
      </c>
      <c r="E46" s="723"/>
      <c r="F46" s="729" t="s">
        <v>78</v>
      </c>
      <c r="G46" s="729"/>
      <c r="H46" s="729"/>
    </row>
    <row r="47" spans="1:8" s="722" customFormat="1" ht="21">
      <c r="A47" s="1185"/>
      <c r="B47" s="1194"/>
      <c r="C47" s="723"/>
      <c r="D47" s="1187" t="s">
        <v>79</v>
      </c>
      <c r="E47" s="723"/>
      <c r="F47" s="729" t="s">
        <v>80</v>
      </c>
      <c r="G47" s="729"/>
      <c r="H47" s="729"/>
    </row>
    <row r="48" spans="1:8" s="722" customFormat="1" ht="21">
      <c r="A48" s="1185"/>
      <c r="B48" s="1194"/>
      <c r="C48" s="723"/>
      <c r="D48" s="1187" t="s">
        <v>81</v>
      </c>
      <c r="E48" s="723"/>
      <c r="F48" s="729" t="s">
        <v>78</v>
      </c>
      <c r="G48" s="729"/>
      <c r="H48" s="729"/>
    </row>
    <row r="49" spans="1:8" s="722" customFormat="1" ht="21">
      <c r="A49" s="1185"/>
      <c r="B49" s="1194"/>
      <c r="C49" s="723"/>
      <c r="D49" s="1187" t="s">
        <v>82</v>
      </c>
      <c r="E49" s="723"/>
      <c r="F49" s="729" t="s">
        <v>83</v>
      </c>
      <c r="G49" s="729"/>
      <c r="H49" s="729"/>
    </row>
    <row r="50" spans="1:8" s="722" customFormat="1" ht="21">
      <c r="A50" s="1185" t="s">
        <v>84</v>
      </c>
      <c r="B50" s="1194"/>
      <c r="C50" s="723"/>
      <c r="D50" s="1187"/>
      <c r="E50" s="723"/>
      <c r="F50" s="729"/>
      <c r="G50" s="729"/>
      <c r="H50" s="729"/>
    </row>
    <row r="51" spans="1:8" s="722" customFormat="1" ht="24" customHeight="1">
      <c r="A51" s="1185"/>
      <c r="B51" s="1194" t="s">
        <v>85</v>
      </c>
      <c r="C51" s="723"/>
      <c r="D51" s="1187" t="s">
        <v>86</v>
      </c>
      <c r="E51" s="723"/>
      <c r="F51" s="729" t="s">
        <v>87</v>
      </c>
      <c r="G51" s="729"/>
      <c r="H51" s="729"/>
    </row>
    <row r="52" spans="1:8" s="722" customFormat="1" ht="23.25" customHeight="1">
      <c r="A52" s="1185"/>
      <c r="B52" s="1194" t="s">
        <v>88</v>
      </c>
      <c r="C52" s="723"/>
      <c r="D52" s="1187" t="s">
        <v>89</v>
      </c>
      <c r="E52" s="723"/>
      <c r="F52" s="729" t="s">
        <v>87</v>
      </c>
      <c r="G52" s="729"/>
      <c r="H52" s="729"/>
    </row>
    <row r="53" spans="1:8" s="722" customFormat="1" ht="22.5" customHeight="1">
      <c r="A53" s="1185"/>
      <c r="B53" s="1194" t="s">
        <v>90</v>
      </c>
      <c r="C53" s="723"/>
      <c r="D53" s="1187" t="s">
        <v>91</v>
      </c>
      <c r="E53" s="723"/>
      <c r="F53" s="729" t="s">
        <v>87</v>
      </c>
      <c r="G53" s="729" t="s">
        <v>92</v>
      </c>
      <c r="H53" s="729"/>
    </row>
    <row r="54" spans="1:8" s="722" customFormat="1" ht="21">
      <c r="A54" s="1185"/>
      <c r="B54" s="1194"/>
      <c r="C54" s="723"/>
      <c r="D54" s="1187" t="s">
        <v>93</v>
      </c>
      <c r="E54" s="723"/>
      <c r="F54" s="729" t="s">
        <v>94</v>
      </c>
      <c r="G54" s="729"/>
      <c r="H54" s="729"/>
    </row>
    <row r="55" spans="1:8" s="722" customFormat="1" ht="21">
      <c r="A55" s="1185"/>
      <c r="B55" s="1194"/>
      <c r="C55" s="723"/>
      <c r="D55" s="724" t="s">
        <v>95</v>
      </c>
      <c r="E55" s="723"/>
      <c r="F55" s="729" t="s">
        <v>96</v>
      </c>
      <c r="G55" s="729"/>
      <c r="H55" s="729"/>
    </row>
    <row r="56" spans="1:8" s="722" customFormat="1" ht="21">
      <c r="A56" s="1185"/>
      <c r="B56" s="1194"/>
      <c r="C56" s="723"/>
      <c r="D56" s="724" t="s">
        <v>97</v>
      </c>
      <c r="E56" s="723"/>
      <c r="F56" s="729" t="s">
        <v>94</v>
      </c>
      <c r="G56" s="729"/>
      <c r="H56" s="729"/>
    </row>
    <row r="57" spans="1:8" s="722" customFormat="1" ht="21">
      <c r="A57" s="1185"/>
      <c r="B57" s="1194"/>
      <c r="C57" s="723"/>
      <c r="D57" s="1187"/>
      <c r="E57" s="723"/>
      <c r="F57" s="729"/>
      <c r="G57" s="729"/>
      <c r="H57" s="729"/>
    </row>
    <row r="58" spans="1:8" s="722" customFormat="1" ht="29.25" customHeight="1">
      <c r="A58" s="1185" t="s">
        <v>98</v>
      </c>
      <c r="B58" s="1194" t="s">
        <v>99</v>
      </c>
      <c r="C58" s="723"/>
      <c r="D58" s="1187" t="s">
        <v>100</v>
      </c>
      <c r="E58" s="723"/>
      <c r="F58" s="729" t="s">
        <v>94</v>
      </c>
      <c r="G58" s="729"/>
      <c r="H58" s="729"/>
    </row>
    <row r="59" spans="1:8" s="722" customFormat="1" ht="21">
      <c r="A59" s="1185"/>
      <c r="B59" s="1194"/>
      <c r="C59" s="723"/>
      <c r="D59" s="1187" t="s">
        <v>101</v>
      </c>
      <c r="E59" s="723"/>
      <c r="F59" s="729" t="s">
        <v>94</v>
      </c>
      <c r="G59" s="729"/>
      <c r="H59" s="729"/>
    </row>
    <row r="60" spans="1:8" s="722" customFormat="1" ht="21">
      <c r="A60" s="1185"/>
      <c r="B60" s="1194"/>
      <c r="C60" s="723"/>
      <c r="D60" s="1187" t="s">
        <v>102</v>
      </c>
      <c r="E60" s="723"/>
      <c r="F60" s="1190"/>
      <c r="G60" s="729"/>
      <c r="H60" s="729"/>
    </row>
    <row r="61" spans="1:8" s="722" customFormat="1" ht="21">
      <c r="A61" s="1185"/>
      <c r="B61" s="1194"/>
      <c r="C61" s="723"/>
      <c r="D61" s="1187" t="s">
        <v>103</v>
      </c>
      <c r="E61" s="723"/>
      <c r="F61" s="1190"/>
      <c r="G61" s="1293"/>
      <c r="H61" s="1294"/>
    </row>
    <row r="62" spans="1:8" s="722" customFormat="1" ht="21">
      <c r="A62" s="1185"/>
      <c r="B62" s="1194"/>
      <c r="C62" s="723"/>
      <c r="D62" s="1187"/>
      <c r="E62" s="723"/>
      <c r="F62" s="729"/>
      <c r="G62" s="729"/>
      <c r="H62" s="729"/>
    </row>
    <row r="63" spans="1:8" s="722" customFormat="1" ht="19.5" customHeight="1">
      <c r="A63" s="1185"/>
      <c r="B63" s="1194" t="s">
        <v>104</v>
      </c>
      <c r="C63" s="723"/>
      <c r="D63" s="1187"/>
      <c r="E63" s="723"/>
      <c r="F63" s="729"/>
      <c r="G63" s="729"/>
      <c r="H63" s="729"/>
    </row>
    <row r="64" spans="1:8" s="722" customFormat="1" ht="21">
      <c r="A64" s="1185"/>
      <c r="B64" s="1194"/>
      <c r="C64" s="723"/>
      <c r="D64" s="1187"/>
      <c r="E64" s="723"/>
      <c r="F64" s="729"/>
      <c r="G64" s="729"/>
      <c r="H64" s="729"/>
    </row>
    <row r="65" spans="1:8" s="722" customFormat="1" ht="21">
      <c r="A65" s="1185"/>
      <c r="B65" s="1194"/>
      <c r="C65" s="723"/>
      <c r="D65" s="1187"/>
      <c r="E65" s="723"/>
      <c r="F65" s="729"/>
      <c r="G65" s="729"/>
      <c r="H65" s="729"/>
    </row>
    <row r="66" spans="1:8" s="722" customFormat="1" ht="23.25" customHeight="1">
      <c r="A66" s="1196" t="s">
        <v>105</v>
      </c>
      <c r="B66" s="1197" t="s">
        <v>1701</v>
      </c>
      <c r="C66" s="1198"/>
      <c r="D66" s="1199" t="s">
        <v>106</v>
      </c>
      <c r="E66" s="1198"/>
      <c r="F66" s="1190" t="s">
        <v>94</v>
      </c>
      <c r="G66" s="729"/>
      <c r="H66" s="729" t="s">
        <v>1261</v>
      </c>
    </row>
    <row r="67" spans="1:8" s="722" customFormat="1" ht="21">
      <c r="A67" s="1196"/>
      <c r="B67" s="1197"/>
      <c r="C67" s="1198"/>
      <c r="D67" s="1199" t="s">
        <v>107</v>
      </c>
      <c r="E67" s="1198"/>
      <c r="F67" s="1190" t="s">
        <v>94</v>
      </c>
      <c r="G67" s="729"/>
      <c r="H67" s="729"/>
    </row>
    <row r="68" spans="1:8" s="722" customFormat="1" ht="21">
      <c r="A68" s="1185"/>
      <c r="B68" s="1194"/>
      <c r="C68" s="723"/>
      <c r="D68" s="1187"/>
      <c r="E68" s="723"/>
      <c r="F68" s="729"/>
      <c r="G68" s="729"/>
      <c r="H68" s="729"/>
    </row>
    <row r="69" spans="1:8" s="722" customFormat="1" ht="21">
      <c r="A69" s="1185"/>
      <c r="B69" s="1194"/>
      <c r="C69" s="723"/>
      <c r="D69" s="1187"/>
      <c r="E69" s="723"/>
      <c r="F69" s="729"/>
      <c r="G69" s="729"/>
      <c r="H69" s="729"/>
    </row>
    <row r="70" spans="1:8" s="722" customFormat="1" ht="21">
      <c r="A70" s="1185"/>
      <c r="B70" s="1194"/>
      <c r="C70" s="723"/>
      <c r="D70" s="1187"/>
      <c r="E70" s="723"/>
      <c r="F70" s="729"/>
      <c r="G70" s="729"/>
      <c r="H70" s="729"/>
    </row>
    <row r="71" spans="1:8" s="722" customFormat="1" ht="21">
      <c r="A71" s="1185"/>
      <c r="B71" s="1194"/>
      <c r="C71" s="723"/>
      <c r="D71" s="1187"/>
      <c r="E71" s="723"/>
      <c r="F71" s="729"/>
      <c r="G71" s="729"/>
      <c r="H71" s="729"/>
    </row>
    <row r="72" spans="1:8" s="1204" customFormat="1" ht="21">
      <c r="A72" s="1200" t="s">
        <v>108</v>
      </c>
      <c r="B72" s="1201" t="s">
        <v>109</v>
      </c>
      <c r="C72" s="1202"/>
      <c r="D72" s="1203" t="s">
        <v>110</v>
      </c>
      <c r="E72" s="1202"/>
      <c r="F72" s="728" t="s">
        <v>745</v>
      </c>
      <c r="G72" s="728"/>
      <c r="H72" s="728"/>
    </row>
    <row r="73" spans="1:8" s="1204" customFormat="1" ht="21">
      <c r="A73" s="1200"/>
      <c r="B73" s="1201"/>
      <c r="C73" s="1202"/>
      <c r="D73" s="1203" t="s">
        <v>111</v>
      </c>
      <c r="E73" s="1202"/>
      <c r="F73" s="728" t="s">
        <v>744</v>
      </c>
      <c r="G73" s="728"/>
      <c r="H73" s="728"/>
    </row>
    <row r="74" spans="1:8" s="722" customFormat="1" ht="21">
      <c r="A74" s="1185"/>
      <c r="B74" s="1194"/>
      <c r="C74" s="723"/>
      <c r="D74" s="1187"/>
      <c r="E74" s="723"/>
      <c r="F74" s="729"/>
      <c r="G74" s="729"/>
      <c r="H74" s="729"/>
    </row>
    <row r="75" spans="1:8" s="722" customFormat="1" ht="21">
      <c r="A75" s="1185" t="s">
        <v>112</v>
      </c>
      <c r="B75" s="1194" t="s">
        <v>113</v>
      </c>
      <c r="C75" s="723"/>
      <c r="D75" s="1187" t="s">
        <v>114</v>
      </c>
      <c r="E75" s="723"/>
      <c r="F75" s="729" t="s">
        <v>115</v>
      </c>
      <c r="G75" s="729"/>
      <c r="H75" s="729"/>
    </row>
    <row r="76" spans="1:8" s="722" customFormat="1" ht="21">
      <c r="A76" s="1185"/>
      <c r="B76" s="1194"/>
      <c r="C76" s="723"/>
      <c r="D76" s="1187"/>
      <c r="E76" s="723"/>
      <c r="F76" s="729"/>
      <c r="G76" s="729"/>
      <c r="H76" s="729"/>
    </row>
    <row r="77" spans="1:8" s="722" customFormat="1" ht="20.25">
      <c r="A77" s="1205"/>
      <c r="B77" s="1206"/>
      <c r="C77" s="1205"/>
      <c r="D77" s="1207"/>
      <c r="E77" s="1205"/>
      <c r="F77" s="1208"/>
      <c r="G77" s="1208"/>
      <c r="H77" s="1208"/>
    </row>
    <row r="78" spans="1:8" s="1204" customFormat="1" ht="21">
      <c r="A78" s="1209" t="s">
        <v>1262</v>
      </c>
      <c r="B78" s="1201"/>
      <c r="C78" s="1202"/>
      <c r="D78" s="1203"/>
      <c r="E78" s="1202"/>
      <c r="F78" s="728"/>
      <c r="G78" s="728"/>
      <c r="H78" s="728"/>
    </row>
    <row r="79" spans="1:8" s="1204" customFormat="1" ht="20.25">
      <c r="A79" s="1202"/>
      <c r="B79" s="1201" t="s">
        <v>1263</v>
      </c>
      <c r="C79" s="1202" t="s">
        <v>1264</v>
      </c>
      <c r="D79" s="1210" t="s">
        <v>1265</v>
      </c>
      <c r="E79" s="1202">
        <v>4</v>
      </c>
      <c r="F79" s="728" t="s">
        <v>1266</v>
      </c>
      <c r="G79" s="728" t="s">
        <v>678</v>
      </c>
      <c r="H79" s="728" t="s">
        <v>1267</v>
      </c>
    </row>
    <row r="80" spans="1:8" s="1204" customFormat="1" ht="20.25">
      <c r="A80" s="1202"/>
      <c r="B80" s="1201"/>
      <c r="C80" s="1202"/>
      <c r="D80" s="1203" t="s">
        <v>1268</v>
      </c>
      <c r="E80" s="1202"/>
      <c r="F80" s="728"/>
      <c r="G80" s="728"/>
      <c r="H80" s="728" t="s">
        <v>1269</v>
      </c>
    </row>
    <row r="81" spans="1:8" s="1204" customFormat="1" ht="20.25">
      <c r="A81" s="1202"/>
      <c r="B81" s="1201"/>
      <c r="C81" s="1202"/>
      <c r="D81" s="1203" t="s">
        <v>1270</v>
      </c>
      <c r="E81" s="1202"/>
      <c r="F81" s="728"/>
      <c r="G81" s="728"/>
      <c r="H81" s="728"/>
    </row>
    <row r="82" spans="1:8" s="1204" customFormat="1" ht="20.25">
      <c r="A82" s="1211"/>
      <c r="B82" s="1212"/>
      <c r="C82" s="1211"/>
      <c r="D82" s="1213"/>
      <c r="E82" s="1211"/>
      <c r="F82" s="1214"/>
      <c r="G82" s="1214"/>
      <c r="H82" s="1214"/>
    </row>
    <row r="83" spans="1:8" s="1204" customFormat="1" ht="21">
      <c r="A83" s="1209" t="s">
        <v>1702</v>
      </c>
      <c r="B83" s="1215"/>
      <c r="C83" s="1202"/>
      <c r="D83" s="1203"/>
      <c r="E83" s="1202"/>
      <c r="F83" s="728"/>
      <c r="G83" s="728"/>
      <c r="H83" s="728"/>
    </row>
    <row r="84" spans="1:8" s="1204" customFormat="1" ht="21">
      <c r="A84" s="1200"/>
      <c r="B84" s="1201" t="s">
        <v>116</v>
      </c>
      <c r="C84" s="1202"/>
      <c r="D84" s="1203" t="s">
        <v>117</v>
      </c>
      <c r="E84" s="1202"/>
      <c r="F84" s="728"/>
      <c r="G84" s="728"/>
      <c r="H84" s="728"/>
    </row>
    <row r="85" spans="1:8" s="1204" customFormat="1" ht="21">
      <c r="A85" s="1200"/>
      <c r="B85" s="1201" t="s">
        <v>118</v>
      </c>
      <c r="C85" s="1202"/>
      <c r="D85" s="1203" t="s">
        <v>119</v>
      </c>
      <c r="E85" s="1202">
        <v>11</v>
      </c>
      <c r="F85" s="728" t="s">
        <v>120</v>
      </c>
      <c r="G85" s="728"/>
      <c r="H85" s="728"/>
    </row>
    <row r="86" spans="1:8" s="1204" customFormat="1" ht="21" hidden="1">
      <c r="A86" s="1200"/>
      <c r="B86" s="1201"/>
      <c r="C86" s="1202"/>
      <c r="D86" s="1203" t="s">
        <v>121</v>
      </c>
      <c r="E86" s="1202"/>
      <c r="F86" s="728" t="s">
        <v>42</v>
      </c>
      <c r="G86" s="728"/>
      <c r="H86" s="728"/>
    </row>
    <row r="87" spans="1:8" s="1204" customFormat="1" ht="21">
      <c r="A87" s="1200"/>
      <c r="B87" s="1201"/>
      <c r="C87" s="1202"/>
      <c r="D87" s="1203" t="s">
        <v>122</v>
      </c>
      <c r="E87" s="1202">
        <v>4</v>
      </c>
      <c r="F87" s="728" t="s">
        <v>123</v>
      </c>
      <c r="G87" s="728"/>
      <c r="H87" s="728"/>
    </row>
    <row r="88" spans="1:8" s="1204" customFormat="1" ht="21">
      <c r="A88" s="1200"/>
      <c r="B88" s="1201"/>
      <c r="C88" s="1202"/>
      <c r="D88" s="1203" t="s">
        <v>124</v>
      </c>
      <c r="E88" s="1202"/>
      <c r="F88" s="728" t="s">
        <v>125</v>
      </c>
      <c r="G88" s="728"/>
      <c r="H88" s="728"/>
    </row>
    <row r="89" spans="1:8" s="1204" customFormat="1" ht="20.25">
      <c r="A89" s="1211"/>
      <c r="B89" s="1212"/>
      <c r="C89" s="1211"/>
      <c r="D89" s="1213"/>
      <c r="E89" s="1211"/>
      <c r="F89" s="1214"/>
      <c r="G89" s="1214"/>
      <c r="H89" s="1214"/>
    </row>
    <row r="90" spans="1:8" s="722" customFormat="1" ht="21">
      <c r="A90" s="1216" t="s">
        <v>198</v>
      </c>
      <c r="B90" s="1217"/>
      <c r="C90" s="723"/>
      <c r="D90" s="1187"/>
      <c r="E90" s="723"/>
      <c r="F90" s="729"/>
      <c r="G90" s="729"/>
      <c r="H90" s="729"/>
    </row>
    <row r="91" spans="1:8" s="722" customFormat="1" ht="20.25">
      <c r="A91" s="1218"/>
      <c r="B91" s="1194"/>
      <c r="C91" s="723"/>
      <c r="D91" s="1187"/>
      <c r="E91" s="723"/>
      <c r="F91" s="729"/>
      <c r="G91" s="729"/>
      <c r="H91" s="729"/>
    </row>
    <row r="92" spans="1:8" s="722" customFormat="1" ht="40.5">
      <c r="A92" s="1219"/>
      <c r="B92" s="1194" t="s">
        <v>126</v>
      </c>
      <c r="C92" s="723"/>
      <c r="D92" s="722" t="s">
        <v>127</v>
      </c>
      <c r="E92" s="723"/>
      <c r="F92" s="729" t="s">
        <v>94</v>
      </c>
      <c r="G92" s="729" t="s">
        <v>128</v>
      </c>
      <c r="H92" s="729"/>
    </row>
    <row r="93" spans="1:8" s="722" customFormat="1" ht="20.25">
      <c r="A93" s="1218"/>
      <c r="B93" s="1220"/>
      <c r="C93" s="723"/>
      <c r="D93" s="722" t="s">
        <v>129</v>
      </c>
      <c r="E93" s="723"/>
      <c r="F93" s="729" t="s">
        <v>94</v>
      </c>
      <c r="G93" s="729" t="s">
        <v>128</v>
      </c>
      <c r="H93" s="729"/>
    </row>
    <row r="94" spans="1:8" s="722" customFormat="1" ht="20.25">
      <c r="A94" s="1218"/>
      <c r="B94" s="1220"/>
      <c r="C94" s="723"/>
      <c r="E94" s="723"/>
      <c r="F94" s="729"/>
      <c r="G94" s="729"/>
      <c r="H94" s="729"/>
    </row>
    <row r="95" spans="1:8" s="722" customFormat="1" ht="40.5">
      <c r="A95" s="1221" t="s">
        <v>199</v>
      </c>
      <c r="B95" s="1222" t="s">
        <v>1703</v>
      </c>
      <c r="C95" s="723"/>
      <c r="E95" s="723"/>
      <c r="F95" s="729"/>
      <c r="G95" s="729"/>
      <c r="H95" s="729"/>
    </row>
    <row r="96" spans="1:8" s="722" customFormat="1" ht="20.25">
      <c r="A96" s="1221" t="s">
        <v>201</v>
      </c>
      <c r="B96" s="1222" t="s">
        <v>202</v>
      </c>
      <c r="C96" s="723"/>
      <c r="D96" s="722" t="s">
        <v>131</v>
      </c>
      <c r="E96" s="723"/>
      <c r="F96" s="729"/>
      <c r="G96" s="729"/>
      <c r="H96" s="729"/>
    </row>
    <row r="97" spans="1:8" s="722" customFormat="1" ht="18" customHeight="1">
      <c r="A97" s="1221"/>
      <c r="B97" s="1222"/>
      <c r="C97" s="723"/>
      <c r="D97" s="724" t="s">
        <v>132</v>
      </c>
      <c r="E97" s="723"/>
      <c r="F97" s="729" t="s">
        <v>94</v>
      </c>
      <c r="G97" s="729"/>
      <c r="H97" s="729"/>
    </row>
    <row r="98" spans="1:8" s="722" customFormat="1" ht="21">
      <c r="A98" s="1216" t="s">
        <v>203</v>
      </c>
      <c r="B98" s="1217"/>
      <c r="C98" s="723"/>
      <c r="D98" s="1187"/>
      <c r="E98" s="723"/>
      <c r="F98" s="729"/>
      <c r="G98" s="729"/>
      <c r="H98" s="729"/>
    </row>
    <row r="99" spans="1:8" s="722" customFormat="1" ht="21">
      <c r="A99" s="723"/>
      <c r="B99" s="1223" t="s">
        <v>146</v>
      </c>
      <c r="C99" s="723"/>
      <c r="D99" s="1187"/>
      <c r="E99" s="723"/>
      <c r="F99" s="729"/>
      <c r="G99" s="729"/>
      <c r="H99" s="729"/>
    </row>
    <row r="100" spans="1:8" s="722" customFormat="1" ht="21">
      <c r="A100" s="723"/>
      <c r="B100" s="1194" t="s">
        <v>147</v>
      </c>
      <c r="C100" s="723" t="s">
        <v>135</v>
      </c>
      <c r="D100" s="1224" t="s">
        <v>136</v>
      </c>
      <c r="E100" s="723"/>
      <c r="F100" s="1225" t="s">
        <v>57</v>
      </c>
      <c r="G100" s="1225"/>
      <c r="H100" s="729"/>
    </row>
    <row r="101" spans="1:8" s="722" customFormat="1" ht="18.75" customHeight="1">
      <c r="A101" s="723"/>
      <c r="B101" s="1194"/>
      <c r="C101" s="723"/>
      <c r="D101" s="1225"/>
      <c r="E101" s="723"/>
      <c r="F101" s="729"/>
      <c r="G101" s="729"/>
      <c r="H101" s="729"/>
    </row>
    <row r="102" spans="1:8" s="722" customFormat="1" ht="21">
      <c r="A102" s="723"/>
      <c r="B102" s="1194" t="s">
        <v>137</v>
      </c>
      <c r="C102" s="723" t="s">
        <v>138</v>
      </c>
      <c r="D102" s="1185" t="s">
        <v>139</v>
      </c>
      <c r="E102" s="723"/>
      <c r="F102" s="1226" t="s">
        <v>140</v>
      </c>
      <c r="G102" s="1226" t="s">
        <v>141</v>
      </c>
      <c r="H102" s="729"/>
    </row>
    <row r="103" spans="1:8" s="722" customFormat="1" ht="10.5" customHeight="1">
      <c r="A103" s="723"/>
      <c r="B103" s="1194"/>
      <c r="C103" s="723"/>
      <c r="D103" s="1187"/>
      <c r="E103" s="723"/>
      <c r="F103" s="729"/>
      <c r="G103" s="729"/>
      <c r="H103" s="729"/>
    </row>
    <row r="104" spans="1:8" s="722" customFormat="1" ht="25.5" customHeight="1">
      <c r="A104" s="723"/>
      <c r="B104" s="1194" t="s">
        <v>148</v>
      </c>
      <c r="C104" s="726" t="s">
        <v>142</v>
      </c>
      <c r="D104" s="1185" t="s">
        <v>143</v>
      </c>
      <c r="E104" s="727"/>
      <c r="F104" s="729"/>
      <c r="G104" s="729"/>
      <c r="H104" s="729"/>
    </row>
    <row r="105" spans="1:8" s="722" customFormat="1" ht="18" customHeight="1">
      <c r="A105" s="723"/>
      <c r="B105" s="1227"/>
      <c r="C105" s="726"/>
      <c r="D105" s="724" t="s">
        <v>144</v>
      </c>
      <c r="E105" s="727"/>
      <c r="F105" s="729"/>
      <c r="G105" s="729"/>
      <c r="H105" s="729"/>
    </row>
    <row r="106" spans="1:8" s="722" customFormat="1" ht="18" customHeight="1">
      <c r="A106" s="723"/>
      <c r="B106" s="1194"/>
      <c r="C106" s="726"/>
      <c r="D106" s="729" t="s">
        <v>145</v>
      </c>
      <c r="E106" s="727"/>
      <c r="F106" s="729" t="s">
        <v>196</v>
      </c>
      <c r="G106" s="729"/>
      <c r="H106" s="729"/>
    </row>
    <row r="107" spans="1:8" s="722" customFormat="1" ht="18" customHeight="1">
      <c r="A107" s="723"/>
      <c r="B107" s="1194"/>
      <c r="C107" s="726"/>
      <c r="D107" s="729"/>
      <c r="E107" s="727"/>
      <c r="F107" s="729"/>
      <c r="G107" s="729"/>
      <c r="H107" s="729"/>
    </row>
    <row r="108" spans="1:8" s="722" customFormat="1" ht="42">
      <c r="A108" s="723" t="s">
        <v>157</v>
      </c>
      <c r="B108" s="1223" t="s">
        <v>204</v>
      </c>
      <c r="C108" s="726"/>
      <c r="D108" s="724" t="s">
        <v>149</v>
      </c>
      <c r="E108" s="727"/>
      <c r="F108" s="1228" t="s">
        <v>0</v>
      </c>
      <c r="G108" s="729"/>
      <c r="H108" s="729"/>
    </row>
    <row r="109" spans="1:8" s="722" customFormat="1" ht="21">
      <c r="A109" s="723"/>
      <c r="B109" s="1223"/>
      <c r="C109" s="726"/>
      <c r="D109" s="724" t="s">
        <v>150</v>
      </c>
      <c r="E109" s="727"/>
      <c r="F109" s="729" t="s">
        <v>94</v>
      </c>
      <c r="G109" s="729"/>
      <c r="H109" s="729"/>
    </row>
    <row r="110" spans="1:8" s="722" customFormat="1" ht="9.75" customHeight="1">
      <c r="A110" s="723"/>
      <c r="B110" s="1194"/>
      <c r="C110" s="726"/>
      <c r="D110" s="724"/>
      <c r="E110" s="727"/>
      <c r="F110" s="729"/>
      <c r="G110" s="729"/>
      <c r="H110" s="729"/>
    </row>
    <row r="111" spans="1:8" s="722" customFormat="1" ht="18" customHeight="1">
      <c r="A111" s="1229"/>
      <c r="B111" s="1230"/>
      <c r="C111" s="1231"/>
      <c r="D111" s="1232"/>
      <c r="E111" s="1233"/>
      <c r="F111" s="1234"/>
      <c r="G111" s="1234"/>
      <c r="H111" s="1234"/>
    </row>
    <row r="112" spans="1:8" s="722" customFormat="1" ht="18" customHeight="1">
      <c r="A112" s="723"/>
      <c r="B112" s="1223" t="s">
        <v>151</v>
      </c>
      <c r="C112" s="726" t="s">
        <v>142</v>
      </c>
      <c r="D112" s="724" t="s">
        <v>144</v>
      </c>
      <c r="E112" s="727"/>
      <c r="F112" s="729"/>
      <c r="G112" s="729"/>
      <c r="H112" s="729"/>
    </row>
    <row r="113" spans="1:8" s="722" customFormat="1" ht="18" customHeight="1">
      <c r="A113" s="723"/>
      <c r="B113" s="1194"/>
      <c r="C113" s="726"/>
      <c r="D113" s="729" t="s">
        <v>145</v>
      </c>
      <c r="E113" s="727"/>
      <c r="F113" s="729" t="s">
        <v>196</v>
      </c>
      <c r="G113" s="729"/>
      <c r="H113" s="729"/>
    </row>
    <row r="114" spans="1:8" s="722" customFormat="1" ht="18" customHeight="1">
      <c r="A114" s="1235"/>
      <c r="B114" s="1236"/>
      <c r="C114" s="1235"/>
      <c r="D114" s="1237"/>
      <c r="E114" s="1238"/>
      <c r="F114" s="1237"/>
      <c r="G114" s="1237"/>
      <c r="H114" s="1237"/>
    </row>
    <row r="115" spans="1:8" s="722" customFormat="1" ht="18" customHeight="1">
      <c r="A115" s="1239" t="s">
        <v>205</v>
      </c>
      <c r="B115" s="1240" t="s">
        <v>152</v>
      </c>
      <c r="C115" s="726"/>
      <c r="D115" s="729"/>
      <c r="E115" s="727"/>
      <c r="F115" s="729"/>
      <c r="G115" s="729"/>
      <c r="H115" s="729"/>
    </row>
    <row r="116" spans="1:8" s="722" customFormat="1" ht="18" customHeight="1">
      <c r="A116" s="1239"/>
      <c r="B116" s="1240" t="s">
        <v>153</v>
      </c>
      <c r="C116" s="726"/>
      <c r="D116" s="729"/>
      <c r="E116" s="727"/>
      <c r="F116" s="729"/>
      <c r="G116" s="729"/>
      <c r="H116" s="729"/>
    </row>
    <row r="117" spans="1:8" s="722" customFormat="1" ht="18" customHeight="1">
      <c r="A117" s="1239" t="s">
        <v>206</v>
      </c>
      <c r="B117" s="1240" t="s">
        <v>154</v>
      </c>
      <c r="C117" s="726"/>
      <c r="D117" s="724" t="s">
        <v>155</v>
      </c>
      <c r="E117" s="727"/>
      <c r="F117" s="1228"/>
      <c r="G117" s="729"/>
      <c r="H117" s="729"/>
    </row>
    <row r="118" spans="1:8" s="722" customFormat="1" ht="18" customHeight="1">
      <c r="A118" s="726"/>
      <c r="B118" s="1194"/>
      <c r="C118" s="726"/>
      <c r="D118" s="729"/>
      <c r="E118" s="727"/>
      <c r="F118" s="729"/>
      <c r="G118" s="729"/>
      <c r="H118" s="729"/>
    </row>
    <row r="119" spans="1:8" s="722" customFormat="1" ht="21">
      <c r="A119" s="723"/>
      <c r="B119" s="1223" t="s">
        <v>134</v>
      </c>
      <c r="C119" s="723"/>
      <c r="D119" s="1187"/>
      <c r="E119" s="723"/>
      <c r="F119" s="729"/>
      <c r="G119" s="729"/>
      <c r="H119" s="729"/>
    </row>
    <row r="120" spans="1:8" s="722" customFormat="1" ht="21">
      <c r="A120" s="723"/>
      <c r="B120" s="1194" t="s">
        <v>147</v>
      </c>
      <c r="C120" s="723" t="s">
        <v>135</v>
      </c>
      <c r="D120" s="1224" t="s">
        <v>136</v>
      </c>
      <c r="E120" s="723"/>
      <c r="F120" s="1225" t="s">
        <v>57</v>
      </c>
      <c r="G120" s="1225"/>
      <c r="H120" s="729"/>
    </row>
    <row r="121" spans="1:8" s="722" customFormat="1" ht="18.75" customHeight="1">
      <c r="A121" s="723"/>
      <c r="B121" s="1194"/>
      <c r="C121" s="723"/>
      <c r="D121" s="1225"/>
      <c r="E121" s="723"/>
      <c r="F121" s="729"/>
      <c r="G121" s="729"/>
      <c r="H121" s="729"/>
    </row>
    <row r="122" spans="1:8" s="722" customFormat="1" ht="21">
      <c r="A122" s="723"/>
      <c r="B122" s="1194" t="s">
        <v>137</v>
      </c>
      <c r="C122" s="723" t="s">
        <v>138</v>
      </c>
      <c r="D122" s="1185" t="s">
        <v>139</v>
      </c>
      <c r="E122" s="723"/>
      <c r="F122" s="1226" t="s">
        <v>140</v>
      </c>
      <c r="G122" s="1226" t="s">
        <v>141</v>
      </c>
      <c r="H122" s="729"/>
    </row>
    <row r="123" spans="1:8" s="722" customFormat="1" ht="20.25">
      <c r="A123" s="723"/>
      <c r="B123" s="1194"/>
      <c r="C123" s="723"/>
      <c r="D123" s="1187"/>
      <c r="E123" s="723"/>
      <c r="F123" s="729"/>
      <c r="G123" s="729"/>
      <c r="H123" s="729"/>
    </row>
    <row r="124" spans="1:8" s="722" customFormat="1" ht="21">
      <c r="A124" s="723"/>
      <c r="B124" s="1194" t="s">
        <v>148</v>
      </c>
      <c r="C124" s="726" t="s">
        <v>142</v>
      </c>
      <c r="D124" s="1185" t="s">
        <v>143</v>
      </c>
      <c r="E124" s="727"/>
      <c r="F124" s="729"/>
      <c r="G124" s="729"/>
      <c r="H124" s="729"/>
    </row>
    <row r="125" spans="1:8" s="722" customFormat="1" ht="18" customHeight="1">
      <c r="A125" s="723"/>
      <c r="B125" s="1227"/>
      <c r="C125" s="726"/>
      <c r="D125" s="724" t="s">
        <v>144</v>
      </c>
      <c r="E125" s="727"/>
      <c r="F125" s="729"/>
      <c r="G125" s="729"/>
      <c r="H125" s="729"/>
    </row>
    <row r="126" spans="1:8" s="722" customFormat="1" ht="18" customHeight="1">
      <c r="A126" s="723"/>
      <c r="B126" s="1194"/>
      <c r="C126" s="726"/>
      <c r="D126" s="729" t="s">
        <v>145</v>
      </c>
      <c r="E126" s="727"/>
      <c r="F126" s="729" t="s">
        <v>196</v>
      </c>
      <c r="G126" s="729"/>
      <c r="H126" s="729"/>
    </row>
    <row r="127" spans="1:8" s="722" customFormat="1" ht="20.25">
      <c r="A127" s="723"/>
      <c r="B127" s="1240" t="s">
        <v>156</v>
      </c>
      <c r="C127" s="723"/>
      <c r="E127" s="723"/>
      <c r="F127" s="729"/>
      <c r="G127" s="729"/>
      <c r="H127" s="729"/>
    </row>
    <row r="128" spans="1:8" s="722" customFormat="1" ht="20.25">
      <c r="A128" s="723"/>
      <c r="B128" s="1241"/>
      <c r="C128" s="723"/>
      <c r="D128" s="1187"/>
      <c r="E128" s="723"/>
      <c r="F128" s="729"/>
      <c r="G128" s="729"/>
      <c r="H128" s="729"/>
    </row>
    <row r="129" spans="1:8" s="722" customFormat="1" ht="11.25" customHeight="1">
      <c r="A129" s="1205"/>
      <c r="B129" s="1242"/>
      <c r="C129" s="1205"/>
      <c r="D129" s="1207"/>
      <c r="E129" s="1205"/>
      <c r="F129" s="1208"/>
      <c r="G129" s="1208"/>
      <c r="H129" s="1208"/>
    </row>
    <row r="130" spans="1:8" s="722" customFormat="1" ht="21">
      <c r="A130" s="1216" t="s">
        <v>207</v>
      </c>
      <c r="B130" s="1227"/>
      <c r="C130" s="723"/>
      <c r="D130" s="1187"/>
      <c r="E130" s="723"/>
      <c r="F130" s="729"/>
      <c r="G130" s="729"/>
      <c r="H130" s="729"/>
    </row>
    <row r="131" spans="1:8" s="722" customFormat="1" ht="21">
      <c r="A131" s="723"/>
      <c r="B131" s="1223" t="s">
        <v>146</v>
      </c>
      <c r="C131" s="723"/>
      <c r="D131" s="1187"/>
      <c r="E131" s="723"/>
      <c r="F131" s="729"/>
      <c r="G131" s="729"/>
      <c r="H131" s="729"/>
    </row>
    <row r="132" spans="1:8" s="722" customFormat="1" ht="21">
      <c r="A132" s="723"/>
      <c r="B132" s="1194" t="s">
        <v>147</v>
      </c>
      <c r="C132" s="723" t="s">
        <v>135</v>
      </c>
      <c r="D132" s="1224" t="s">
        <v>136</v>
      </c>
      <c r="E132" s="723"/>
      <c r="F132" s="1225" t="s">
        <v>57</v>
      </c>
      <c r="G132" s="1225"/>
      <c r="H132" s="729"/>
    </row>
    <row r="133" spans="1:8" s="722" customFormat="1" ht="18.75" customHeight="1">
      <c r="A133" s="723"/>
      <c r="B133" s="1194"/>
      <c r="C133" s="723"/>
      <c r="D133" s="1225"/>
      <c r="E133" s="723"/>
      <c r="F133" s="729"/>
      <c r="G133" s="729"/>
      <c r="H133" s="729"/>
    </row>
    <row r="134" spans="1:8" s="722" customFormat="1" ht="21">
      <c r="A134" s="723"/>
      <c r="B134" s="1194" t="s">
        <v>137</v>
      </c>
      <c r="C134" s="723" t="s">
        <v>138</v>
      </c>
      <c r="D134" s="1185" t="s">
        <v>139</v>
      </c>
      <c r="E134" s="723"/>
      <c r="F134" s="1226" t="s">
        <v>140</v>
      </c>
      <c r="G134" s="1226" t="s">
        <v>141</v>
      </c>
      <c r="H134" s="729"/>
    </row>
    <row r="135" spans="1:8" s="722" customFormat="1" ht="20.25">
      <c r="A135" s="723"/>
      <c r="B135" s="1194"/>
      <c r="C135" s="723"/>
      <c r="D135" s="1187"/>
      <c r="E135" s="723"/>
      <c r="F135" s="729"/>
      <c r="G135" s="729"/>
      <c r="H135" s="729"/>
    </row>
    <row r="136" spans="1:8" s="722" customFormat="1" ht="25.5" customHeight="1">
      <c r="A136" s="723"/>
      <c r="B136" s="1194" t="s">
        <v>148</v>
      </c>
      <c r="C136" s="726" t="s">
        <v>142</v>
      </c>
      <c r="D136" s="1185" t="s">
        <v>143</v>
      </c>
      <c r="E136" s="727"/>
      <c r="F136" s="729"/>
      <c r="G136" s="729"/>
      <c r="H136" s="729"/>
    </row>
    <row r="137" spans="1:8" s="722" customFormat="1" ht="18" customHeight="1">
      <c r="A137" s="723"/>
      <c r="B137" s="1227"/>
      <c r="C137" s="726"/>
      <c r="D137" s="724" t="s">
        <v>144</v>
      </c>
      <c r="E137" s="727"/>
      <c r="F137" s="729"/>
      <c r="G137" s="729"/>
      <c r="H137" s="729"/>
    </row>
    <row r="138" spans="1:8" s="722" customFormat="1" ht="18" customHeight="1">
      <c r="A138" s="723"/>
      <c r="B138" s="1194"/>
      <c r="C138" s="726"/>
      <c r="D138" s="729" t="s">
        <v>145</v>
      </c>
      <c r="E138" s="727"/>
      <c r="F138" s="729" t="s">
        <v>196</v>
      </c>
      <c r="G138" s="729"/>
      <c r="H138" s="729"/>
    </row>
    <row r="139" spans="1:8" s="722" customFormat="1" ht="12" customHeight="1">
      <c r="A139" s="723"/>
      <c r="B139" s="1194"/>
      <c r="C139" s="726"/>
      <c r="D139" s="729"/>
      <c r="E139" s="727"/>
      <c r="F139" s="729"/>
      <c r="G139" s="729"/>
      <c r="H139" s="729"/>
    </row>
    <row r="140" spans="1:8" s="722" customFormat="1" ht="40.5">
      <c r="A140" s="723" t="s">
        <v>157</v>
      </c>
      <c r="B140" s="725" t="s">
        <v>208</v>
      </c>
      <c r="C140" s="726"/>
      <c r="D140" s="724" t="s">
        <v>149</v>
      </c>
      <c r="E140" s="727"/>
      <c r="F140" s="728" t="s">
        <v>0</v>
      </c>
      <c r="G140" s="729"/>
      <c r="H140" s="729"/>
    </row>
    <row r="141" spans="1:8" s="722" customFormat="1" ht="20.25">
      <c r="A141" s="723" t="s">
        <v>158</v>
      </c>
      <c r="B141" s="725" t="s">
        <v>214</v>
      </c>
      <c r="C141" s="726"/>
      <c r="D141" s="724"/>
      <c r="E141" s="727"/>
      <c r="F141" s="729"/>
      <c r="G141" s="729"/>
      <c r="H141" s="729"/>
    </row>
    <row r="142" spans="1:8" s="722" customFormat="1" ht="40.5">
      <c r="A142" s="723"/>
      <c r="B142" s="725" t="s">
        <v>215</v>
      </c>
      <c r="C142" s="726"/>
      <c r="D142" s="724"/>
      <c r="E142" s="727"/>
      <c r="F142" s="729"/>
      <c r="G142" s="729"/>
      <c r="H142" s="729"/>
    </row>
    <row r="143" spans="1:8" s="722" customFormat="1" ht="20.25">
      <c r="A143" s="723" t="s">
        <v>209</v>
      </c>
      <c r="B143" s="1243" t="s">
        <v>216</v>
      </c>
      <c r="C143" s="726"/>
      <c r="D143" s="724"/>
      <c r="E143" s="727"/>
      <c r="F143" s="729"/>
      <c r="G143" s="729"/>
      <c r="H143" s="729"/>
    </row>
    <row r="144" spans="1:8" s="722" customFormat="1" ht="40.5">
      <c r="A144" s="723"/>
      <c r="B144" s="1243" t="s">
        <v>217</v>
      </c>
      <c r="C144" s="726"/>
      <c r="D144" s="724"/>
      <c r="E144" s="727"/>
      <c r="F144" s="729"/>
      <c r="G144" s="729"/>
      <c r="H144" s="729"/>
    </row>
    <row r="145" spans="1:8" s="722" customFormat="1" ht="42">
      <c r="A145" s="723" t="s">
        <v>210</v>
      </c>
      <c r="B145" s="1244" t="s">
        <v>218</v>
      </c>
      <c r="C145" s="726"/>
      <c r="D145" s="724" t="s">
        <v>225</v>
      </c>
      <c r="E145" s="727"/>
      <c r="F145" s="729" t="s">
        <v>226</v>
      </c>
      <c r="G145" s="729" t="s">
        <v>133</v>
      </c>
      <c r="H145" s="729"/>
    </row>
    <row r="146" spans="1:8" s="722" customFormat="1" ht="20.25">
      <c r="A146" s="723"/>
      <c r="B146" s="1243" t="s">
        <v>219</v>
      </c>
      <c r="C146" s="726"/>
      <c r="D146" s="724"/>
      <c r="E146" s="727"/>
      <c r="F146" s="729"/>
      <c r="G146" s="729"/>
      <c r="H146" s="729"/>
    </row>
    <row r="147" spans="1:8" s="722" customFormat="1" ht="20.25">
      <c r="A147" s="723"/>
      <c r="B147" s="1243" t="s">
        <v>220</v>
      </c>
      <c r="C147" s="726"/>
      <c r="D147" s="724"/>
      <c r="E147" s="727"/>
      <c r="F147" s="729"/>
      <c r="G147" s="729"/>
      <c r="H147" s="729"/>
    </row>
    <row r="148" spans="1:8" s="722" customFormat="1" ht="60.75">
      <c r="A148" s="723"/>
      <c r="B148" s="1243" t="s">
        <v>221</v>
      </c>
      <c r="C148" s="726"/>
      <c r="D148" s="724"/>
      <c r="E148" s="727"/>
      <c r="F148" s="729"/>
      <c r="G148" s="729"/>
      <c r="H148" s="729"/>
    </row>
    <row r="149" spans="1:8" s="722" customFormat="1" ht="40.5">
      <c r="A149" s="723"/>
      <c r="B149" s="1243" t="s">
        <v>222</v>
      </c>
      <c r="C149" s="726"/>
      <c r="D149" s="724"/>
      <c r="E149" s="727"/>
      <c r="F149" s="729"/>
      <c r="G149" s="729"/>
      <c r="H149" s="729"/>
    </row>
    <row r="150" spans="1:8" s="722" customFormat="1" ht="60" customHeight="1">
      <c r="A150" s="723"/>
      <c r="B150" s="1243" t="s">
        <v>255</v>
      </c>
      <c r="C150" s="726"/>
      <c r="D150" s="724"/>
      <c r="E150" s="727"/>
      <c r="F150" s="729"/>
      <c r="G150" s="729"/>
      <c r="H150" s="729"/>
    </row>
    <row r="151" spans="1:8" s="722" customFormat="1" ht="40.5">
      <c r="A151" s="723"/>
      <c r="B151" s="1220" t="s">
        <v>223</v>
      </c>
      <c r="C151" s="726"/>
      <c r="D151" s="729" t="s">
        <v>256</v>
      </c>
      <c r="E151" s="727"/>
      <c r="F151" s="729" t="s">
        <v>226</v>
      </c>
      <c r="G151" s="729" t="s">
        <v>133</v>
      </c>
      <c r="H151" s="729"/>
    </row>
    <row r="152" spans="1:8" s="722" customFormat="1" ht="18" customHeight="1">
      <c r="A152" s="730"/>
      <c r="B152" s="731" t="s">
        <v>224</v>
      </c>
      <c r="C152" s="726"/>
      <c r="D152" s="729"/>
      <c r="E152" s="727"/>
      <c r="F152" s="729"/>
      <c r="G152" s="729"/>
      <c r="H152" s="729"/>
    </row>
    <row r="153" spans="1:8" s="722" customFormat="1" ht="20.25">
      <c r="A153" s="730" t="s">
        <v>174</v>
      </c>
      <c r="B153" s="731" t="s">
        <v>230</v>
      </c>
      <c r="C153" s="726"/>
      <c r="D153" s="729"/>
      <c r="E153" s="727"/>
      <c r="F153" s="729"/>
      <c r="G153" s="729"/>
      <c r="H153" s="729"/>
    </row>
    <row r="154" spans="1:8" s="722" customFormat="1" ht="20.25">
      <c r="A154" s="730" t="s">
        <v>211</v>
      </c>
      <c r="B154" s="732" t="s">
        <v>231</v>
      </c>
      <c r="C154" s="726"/>
      <c r="D154" s="729"/>
      <c r="E154" s="727"/>
      <c r="F154" s="729"/>
      <c r="G154" s="729"/>
      <c r="H154" s="729"/>
    </row>
    <row r="155" spans="1:8" s="722" customFormat="1" ht="40.5">
      <c r="A155" s="730"/>
      <c r="B155" s="731" t="s">
        <v>232</v>
      </c>
      <c r="C155" s="726"/>
      <c r="D155" s="729"/>
      <c r="E155" s="727"/>
      <c r="F155" s="729"/>
      <c r="G155" s="729"/>
      <c r="H155" s="729"/>
    </row>
    <row r="156" spans="1:8" s="722" customFormat="1" ht="40.5">
      <c r="A156" s="730"/>
      <c r="B156" s="731" t="s">
        <v>233</v>
      </c>
      <c r="C156" s="726"/>
      <c r="D156" s="729"/>
      <c r="E156" s="727"/>
      <c r="F156" s="729"/>
      <c r="G156" s="729"/>
      <c r="H156" s="729"/>
    </row>
    <row r="157" spans="1:8" s="722" customFormat="1" ht="42">
      <c r="A157" s="730" t="s">
        <v>212</v>
      </c>
      <c r="B157" s="733" t="s">
        <v>249</v>
      </c>
      <c r="C157" s="726"/>
      <c r="D157" s="729" t="s">
        <v>225</v>
      </c>
      <c r="E157" s="727"/>
      <c r="F157" s="729" t="s">
        <v>226</v>
      </c>
      <c r="G157" s="729" t="s">
        <v>133</v>
      </c>
      <c r="H157" s="729"/>
    </row>
    <row r="158" spans="1:8" s="722" customFormat="1" ht="81">
      <c r="A158" s="730" t="s">
        <v>175</v>
      </c>
      <c r="B158" s="731" t="s">
        <v>234</v>
      </c>
      <c r="C158" s="726"/>
      <c r="D158" s="729"/>
      <c r="E158" s="727"/>
      <c r="F158" s="729"/>
      <c r="G158" s="729"/>
      <c r="H158" s="729"/>
    </row>
    <row r="159" spans="1:8" s="722" customFormat="1" ht="20.25">
      <c r="A159" s="730" t="s">
        <v>213</v>
      </c>
      <c r="B159" s="731" t="s">
        <v>235</v>
      </c>
      <c r="C159" s="726"/>
      <c r="D159" s="729"/>
      <c r="E159" s="727"/>
      <c r="F159" s="729"/>
      <c r="G159" s="729"/>
      <c r="H159" s="729"/>
    </row>
    <row r="160" spans="1:8" s="722" customFormat="1" ht="20.25">
      <c r="A160" s="730" t="s">
        <v>176</v>
      </c>
      <c r="B160" s="732" t="s">
        <v>236</v>
      </c>
      <c r="C160" s="726"/>
      <c r="D160" s="729"/>
      <c r="E160" s="727"/>
      <c r="F160" s="729"/>
      <c r="G160" s="729"/>
      <c r="H160" s="729"/>
    </row>
    <row r="161" spans="1:8" s="722" customFormat="1" ht="20.25">
      <c r="A161" s="730"/>
      <c r="B161" s="731" t="s">
        <v>237</v>
      </c>
      <c r="C161" s="726"/>
      <c r="D161" s="729"/>
      <c r="E161" s="727"/>
      <c r="F161" s="729"/>
      <c r="G161" s="729"/>
      <c r="H161" s="729"/>
    </row>
    <row r="162" spans="1:8" s="722" customFormat="1" ht="81">
      <c r="A162" s="730"/>
      <c r="B162" s="731" t="s">
        <v>238</v>
      </c>
      <c r="C162" s="726"/>
      <c r="D162" s="729"/>
      <c r="E162" s="727"/>
      <c r="F162" s="729"/>
      <c r="G162" s="729"/>
      <c r="H162" s="729"/>
    </row>
    <row r="163" spans="1:8" s="722" customFormat="1" ht="18" customHeight="1">
      <c r="A163" s="730" t="s">
        <v>227</v>
      </c>
      <c r="B163" s="731" t="s">
        <v>239</v>
      </c>
      <c r="C163" s="726"/>
      <c r="D163" s="729"/>
      <c r="E163" s="727"/>
      <c r="F163" s="729"/>
      <c r="G163" s="729"/>
      <c r="H163" s="729"/>
    </row>
    <row r="164" spans="1:8" s="722" customFormat="1" ht="42">
      <c r="A164" s="730"/>
      <c r="B164" s="733" t="s">
        <v>240</v>
      </c>
      <c r="C164" s="726"/>
      <c r="D164" s="729"/>
      <c r="E164" s="727"/>
      <c r="F164" s="729"/>
      <c r="G164" s="729"/>
      <c r="H164" s="729"/>
    </row>
    <row r="165" spans="1:8" s="722" customFormat="1" ht="18" customHeight="1">
      <c r="A165" s="730"/>
      <c r="B165" s="731" t="s">
        <v>177</v>
      </c>
      <c r="C165" s="726"/>
      <c r="D165" s="729" t="s">
        <v>229</v>
      </c>
      <c r="E165" s="727"/>
      <c r="F165" s="729" t="s">
        <v>226</v>
      </c>
      <c r="G165" s="729" t="s">
        <v>133</v>
      </c>
      <c r="H165" s="729"/>
    </row>
    <row r="166" spans="1:8" s="722" customFormat="1" ht="18" customHeight="1">
      <c r="A166" s="730"/>
      <c r="B166" s="731"/>
      <c r="C166" s="726"/>
      <c r="D166" s="729"/>
      <c r="E166" s="727"/>
      <c r="F166" s="729"/>
      <c r="G166" s="729"/>
      <c r="H166" s="729"/>
    </row>
    <row r="167" spans="1:8" s="1249" customFormat="1" ht="21">
      <c r="A167" s="1245"/>
      <c r="B167" s="1246" t="s">
        <v>151</v>
      </c>
      <c r="C167" s="1245"/>
      <c r="D167" s="1247" t="s">
        <v>178</v>
      </c>
      <c r="E167" s="1245"/>
      <c r="F167" s="1248" t="s">
        <v>179</v>
      </c>
      <c r="G167" s="1248"/>
      <c r="H167" s="1248"/>
    </row>
    <row r="168" spans="1:8" s="1249" customFormat="1" ht="21">
      <c r="A168" s="1245"/>
      <c r="B168" s="1246"/>
      <c r="C168" s="1245"/>
      <c r="D168" s="1247"/>
      <c r="E168" s="1245"/>
      <c r="F168" s="1248"/>
      <c r="G168" s="1248"/>
      <c r="H168" s="1248"/>
    </row>
    <row r="169" spans="1:8" s="1249" customFormat="1" ht="21">
      <c r="A169" s="1245"/>
      <c r="B169" s="1250" t="s">
        <v>180</v>
      </c>
      <c r="C169" s="1245" t="s">
        <v>181</v>
      </c>
      <c r="D169" s="1251" t="s">
        <v>182</v>
      </c>
      <c r="E169" s="1245"/>
      <c r="F169" s="1252" t="s">
        <v>183</v>
      </c>
      <c r="G169" s="1252"/>
      <c r="H169" s="1248"/>
    </row>
    <row r="170" spans="1:8" s="1249" customFormat="1" ht="18.75" customHeight="1">
      <c r="A170" s="1245"/>
      <c r="B170" s="1250"/>
      <c r="C170" s="1245"/>
      <c r="D170" s="1253"/>
      <c r="E170" s="1245"/>
      <c r="F170" s="1248"/>
      <c r="G170" s="1248"/>
      <c r="H170" s="1248"/>
    </row>
    <row r="171" spans="1:8" s="1249" customFormat="1" ht="21">
      <c r="A171" s="1245"/>
      <c r="B171" s="1250" t="s">
        <v>184</v>
      </c>
      <c r="C171" s="1245"/>
      <c r="D171" s="1254" t="s">
        <v>143</v>
      </c>
      <c r="E171" s="1245"/>
      <c r="F171" s="1252" t="s">
        <v>183</v>
      </c>
      <c r="G171" s="1255"/>
      <c r="H171" s="1248"/>
    </row>
    <row r="172" spans="1:8" s="1249" customFormat="1" ht="20.25">
      <c r="A172" s="1245"/>
      <c r="B172" s="1250"/>
      <c r="C172" s="1245"/>
      <c r="D172" s="1247"/>
      <c r="E172" s="1245"/>
      <c r="F172" s="1248"/>
      <c r="G172" s="1248"/>
      <c r="H172" s="1248"/>
    </row>
    <row r="173" spans="1:8" s="1249" customFormat="1" ht="21">
      <c r="A173" s="1245"/>
      <c r="B173" s="1250" t="s">
        <v>185</v>
      </c>
      <c r="C173" s="1256" t="s">
        <v>186</v>
      </c>
      <c r="D173" s="1254" t="s">
        <v>143</v>
      </c>
      <c r="E173" s="1257"/>
      <c r="F173" s="1248" t="s">
        <v>187</v>
      </c>
      <c r="G173" s="1248"/>
      <c r="H173" s="1248"/>
    </row>
    <row r="174" spans="1:8" s="1249" customFormat="1" ht="18" customHeight="1">
      <c r="A174" s="1245"/>
      <c r="B174" s="1248"/>
      <c r="C174" s="1256"/>
      <c r="D174" s="1253"/>
      <c r="E174" s="1257"/>
      <c r="F174" s="1248"/>
      <c r="G174" s="1248"/>
      <c r="H174" s="1248"/>
    </row>
    <row r="175" spans="1:8" s="722" customFormat="1" ht="21">
      <c r="A175" s="723"/>
      <c r="B175" s="1223" t="s">
        <v>151</v>
      </c>
      <c r="C175" s="726" t="s">
        <v>142</v>
      </c>
      <c r="D175" s="724" t="s">
        <v>144</v>
      </c>
      <c r="E175" s="727"/>
      <c r="F175" s="729"/>
      <c r="G175" s="729"/>
      <c r="H175" s="729"/>
    </row>
    <row r="176" spans="1:8" s="722" customFormat="1" ht="20.25">
      <c r="A176" s="723"/>
      <c r="B176" s="1194"/>
      <c r="C176" s="726"/>
      <c r="D176" s="729" t="s">
        <v>145</v>
      </c>
      <c r="E176" s="727"/>
      <c r="F176" s="729" t="s">
        <v>245</v>
      </c>
      <c r="G176" s="729"/>
      <c r="H176" s="729"/>
    </row>
    <row r="177" spans="1:8" s="722" customFormat="1" ht="20.25">
      <c r="A177" s="723"/>
      <c r="B177" s="1186"/>
      <c r="C177" s="726"/>
      <c r="D177" s="729"/>
      <c r="E177" s="727"/>
      <c r="F177" s="729"/>
      <c r="G177" s="729"/>
      <c r="H177" s="729"/>
    </row>
    <row r="178" spans="1:8" s="722" customFormat="1" ht="18" customHeight="1">
      <c r="A178" s="730" t="s">
        <v>188</v>
      </c>
      <c r="B178" s="731" t="s">
        <v>242</v>
      </c>
      <c r="C178" s="726"/>
      <c r="D178" s="729"/>
      <c r="E178" s="727"/>
      <c r="F178" s="729"/>
      <c r="G178" s="729"/>
      <c r="H178" s="729"/>
    </row>
    <row r="179" spans="1:8" s="722" customFormat="1" ht="18" customHeight="1">
      <c r="A179" s="730" t="s">
        <v>228</v>
      </c>
      <c r="B179" s="731" t="s">
        <v>243</v>
      </c>
      <c r="C179" s="726"/>
      <c r="D179" s="724"/>
      <c r="E179" s="727"/>
      <c r="F179" s="729"/>
      <c r="G179" s="729"/>
      <c r="H179" s="729"/>
    </row>
    <row r="180" spans="1:8" s="722" customFormat="1" ht="60.75">
      <c r="A180" s="730"/>
      <c r="B180" s="1220" t="s">
        <v>244</v>
      </c>
      <c r="C180" s="726"/>
      <c r="D180" s="724"/>
      <c r="E180" s="727"/>
      <c r="F180" s="729"/>
      <c r="G180" s="729"/>
      <c r="H180" s="729"/>
    </row>
    <row r="181" spans="1:8" s="722" customFormat="1" ht="20.25">
      <c r="A181" s="723" t="s">
        <v>241</v>
      </c>
      <c r="B181" s="1220" t="s">
        <v>246</v>
      </c>
      <c r="C181" s="726"/>
      <c r="D181" s="724"/>
      <c r="E181" s="727"/>
      <c r="F181" s="729"/>
      <c r="G181" s="729"/>
      <c r="H181" s="729"/>
    </row>
    <row r="182" spans="1:8" s="722" customFormat="1" ht="21">
      <c r="A182" s="723" t="s">
        <v>247</v>
      </c>
      <c r="B182" s="1244" t="s">
        <v>248</v>
      </c>
      <c r="C182" s="726"/>
      <c r="D182" s="724" t="s">
        <v>225</v>
      </c>
      <c r="E182" s="727"/>
      <c r="F182" s="729" t="s">
        <v>737</v>
      </c>
      <c r="G182" s="729" t="s">
        <v>133</v>
      </c>
      <c r="H182" s="729"/>
    </row>
    <row r="183" spans="1:8" s="722" customFormat="1" ht="20.25">
      <c r="A183" s="723"/>
      <c r="B183" s="1220" t="s">
        <v>250</v>
      </c>
      <c r="C183" s="726"/>
      <c r="D183" s="724" t="s">
        <v>739</v>
      </c>
      <c r="E183" s="727"/>
      <c r="F183" s="729" t="s">
        <v>738</v>
      </c>
      <c r="G183" s="729"/>
      <c r="H183" s="729"/>
    </row>
    <row r="184" spans="1:8" s="722" customFormat="1" ht="40.5">
      <c r="A184" s="723"/>
      <c r="B184" s="1220" t="s">
        <v>251</v>
      </c>
      <c r="C184" s="726"/>
      <c r="D184" s="724" t="s">
        <v>740</v>
      </c>
      <c r="E184" s="727"/>
      <c r="F184" s="729"/>
      <c r="G184" s="729"/>
      <c r="H184" s="729"/>
    </row>
    <row r="185" spans="1:8" s="722" customFormat="1" ht="20.25">
      <c r="A185" s="723"/>
      <c r="B185" s="1220" t="s">
        <v>252</v>
      </c>
      <c r="C185" s="726"/>
      <c r="D185" s="724" t="s">
        <v>741</v>
      </c>
      <c r="E185" s="727"/>
      <c r="F185" s="729"/>
      <c r="G185" s="729"/>
      <c r="H185" s="729"/>
    </row>
    <row r="186" spans="1:8" s="722" customFormat="1" ht="60.75">
      <c r="A186" s="723"/>
      <c r="B186" s="1220" t="s">
        <v>253</v>
      </c>
      <c r="C186" s="726"/>
      <c r="D186" s="724"/>
      <c r="E186" s="727"/>
      <c r="F186" s="729"/>
      <c r="G186" s="729"/>
      <c r="H186" s="729"/>
    </row>
    <row r="187" spans="1:8" s="722" customFormat="1" ht="60.75">
      <c r="A187" s="723"/>
      <c r="B187" s="1220" t="s">
        <v>254</v>
      </c>
      <c r="C187" s="726"/>
      <c r="D187" s="724"/>
      <c r="E187" s="727"/>
      <c r="F187" s="729"/>
      <c r="G187" s="729"/>
      <c r="H187" s="729"/>
    </row>
    <row r="188" spans="1:8" s="722" customFormat="1" ht="20.25">
      <c r="A188" s="723" t="s">
        <v>130</v>
      </c>
      <c r="B188" s="1220" t="s">
        <v>257</v>
      </c>
      <c r="C188" s="726"/>
      <c r="D188" s="724"/>
      <c r="E188" s="727"/>
      <c r="F188" s="729"/>
      <c r="G188" s="729"/>
      <c r="H188" s="729"/>
    </row>
    <row r="189" spans="1:8" s="722" customFormat="1" ht="20.25">
      <c r="A189" s="723" t="s">
        <v>258</v>
      </c>
      <c r="B189" s="1220" t="s">
        <v>259</v>
      </c>
      <c r="C189" s="726"/>
      <c r="D189" s="724"/>
      <c r="E189" s="727"/>
      <c r="F189" s="729"/>
      <c r="G189" s="729"/>
      <c r="H189" s="729"/>
    </row>
    <row r="190" spans="1:8" s="722" customFormat="1" ht="20.25">
      <c r="A190" s="723"/>
      <c r="B190" s="1220" t="s">
        <v>260</v>
      </c>
      <c r="C190" s="726"/>
      <c r="D190" s="724"/>
      <c r="E190" s="727"/>
      <c r="F190" s="729"/>
      <c r="G190" s="729"/>
      <c r="H190" s="729"/>
    </row>
    <row r="191" spans="1:8" s="722" customFormat="1" ht="20.25">
      <c r="A191" s="723"/>
      <c r="B191" s="1220" t="s">
        <v>261</v>
      </c>
      <c r="C191" s="726"/>
      <c r="D191" s="724"/>
      <c r="E191" s="727"/>
      <c r="F191" s="729"/>
      <c r="G191" s="729"/>
      <c r="H191" s="729"/>
    </row>
    <row r="192" spans="1:8" s="722" customFormat="1" ht="40.5">
      <c r="A192" s="726"/>
      <c r="B192" s="1194" t="s">
        <v>262</v>
      </c>
      <c r="C192" s="726"/>
      <c r="D192" s="1234"/>
      <c r="E192" s="727"/>
      <c r="F192" s="729"/>
      <c r="G192" s="729"/>
      <c r="H192" s="729"/>
    </row>
    <row r="193" spans="1:8" s="722" customFormat="1" ht="40.5">
      <c r="A193" s="726"/>
      <c r="B193" s="1194" t="s">
        <v>263</v>
      </c>
      <c r="C193" s="723"/>
      <c r="D193" s="1187"/>
      <c r="E193" s="727"/>
      <c r="F193" s="729"/>
      <c r="G193" s="729"/>
      <c r="H193" s="729"/>
    </row>
    <row r="194" spans="1:8" s="722" customFormat="1" ht="20.25">
      <c r="A194" s="726" t="s">
        <v>264</v>
      </c>
      <c r="B194" s="1194" t="s">
        <v>265</v>
      </c>
      <c r="C194" s="723"/>
      <c r="D194" s="1187"/>
      <c r="E194" s="727"/>
      <c r="F194" s="729"/>
      <c r="G194" s="729"/>
      <c r="H194" s="729"/>
    </row>
    <row r="195" spans="1:8" s="722" customFormat="1" ht="20.25">
      <c r="A195" s="726"/>
      <c r="B195" s="1194" t="s">
        <v>200</v>
      </c>
      <c r="C195" s="723"/>
      <c r="D195" s="1258" t="s">
        <v>160</v>
      </c>
      <c r="E195" s="727"/>
      <c r="F195" s="729"/>
      <c r="G195" s="729"/>
      <c r="H195" s="729"/>
    </row>
    <row r="196" spans="1:8" s="722" customFormat="1" ht="20.25">
      <c r="A196" s="726"/>
      <c r="B196" s="1194"/>
      <c r="C196" s="723"/>
      <c r="D196" s="1187"/>
      <c r="E196" s="727"/>
      <c r="F196" s="729"/>
      <c r="G196" s="729"/>
      <c r="H196" s="729"/>
    </row>
    <row r="197" spans="1:8" s="722" customFormat="1" ht="21">
      <c r="A197" s="723"/>
      <c r="B197" s="1223" t="s">
        <v>134</v>
      </c>
      <c r="C197" s="723"/>
      <c r="D197" s="1187"/>
      <c r="E197" s="723"/>
      <c r="F197" s="729"/>
      <c r="G197" s="729"/>
      <c r="H197" s="729"/>
    </row>
    <row r="198" spans="1:8" s="722" customFormat="1" ht="21">
      <c r="A198" s="723"/>
      <c r="B198" s="1194" t="s">
        <v>148</v>
      </c>
      <c r="C198" s="726" t="s">
        <v>142</v>
      </c>
      <c r="D198" s="1185" t="s">
        <v>143</v>
      </c>
      <c r="E198" s="727"/>
      <c r="F198" s="729"/>
      <c r="G198" s="729"/>
      <c r="H198" s="729"/>
    </row>
    <row r="199" spans="1:8" s="722" customFormat="1" ht="18" customHeight="1">
      <c r="A199" s="723"/>
      <c r="B199" s="1227"/>
      <c r="C199" s="726"/>
      <c r="D199" s="724" t="s">
        <v>144</v>
      </c>
      <c r="E199" s="727"/>
      <c r="F199" s="729"/>
      <c r="G199" s="729"/>
      <c r="H199" s="729"/>
    </row>
    <row r="200" spans="1:8" s="722" customFormat="1" ht="18" customHeight="1">
      <c r="A200" s="723"/>
      <c r="B200" s="1194"/>
      <c r="C200" s="726"/>
      <c r="D200" s="729" t="s">
        <v>145</v>
      </c>
      <c r="E200" s="727"/>
      <c r="F200" s="729" t="s">
        <v>196</v>
      </c>
      <c r="G200" s="729"/>
      <c r="H200" s="729"/>
    </row>
    <row r="201" spans="1:8" s="722" customFormat="1" ht="18" customHeight="1">
      <c r="A201" s="1235"/>
      <c r="B201" s="1236"/>
      <c r="C201" s="1235"/>
      <c r="D201" s="1237"/>
      <c r="E201" s="1238"/>
      <c r="F201" s="1237"/>
      <c r="G201" s="1237"/>
      <c r="H201" s="1237"/>
    </row>
    <row r="202" spans="1:8" s="722" customFormat="1" ht="18" customHeight="1">
      <c r="A202" s="1229"/>
      <c r="B202" s="1220"/>
      <c r="C202" s="726"/>
      <c r="D202" s="1234"/>
      <c r="E202" s="727"/>
      <c r="F202" s="729"/>
      <c r="G202" s="729"/>
      <c r="H202" s="729"/>
    </row>
    <row r="203" spans="1:8" s="722" customFormat="1" ht="18" customHeight="1">
      <c r="A203" s="1259"/>
      <c r="B203" s="731" t="s">
        <v>161</v>
      </c>
      <c r="C203" s="726"/>
      <c r="D203" s="729"/>
      <c r="E203" s="727"/>
      <c r="F203" s="729"/>
      <c r="G203" s="729"/>
      <c r="H203" s="729"/>
    </row>
    <row r="204" spans="1:8" s="722" customFormat="1" ht="14.25" customHeight="1">
      <c r="A204" s="1205"/>
      <c r="B204" s="1242"/>
      <c r="C204" s="1205"/>
      <c r="D204" s="1207"/>
      <c r="E204" s="1205"/>
      <c r="F204" s="1208"/>
      <c r="G204" s="1208"/>
      <c r="H204" s="1208"/>
    </row>
    <row r="205" spans="1:8" s="722" customFormat="1" ht="21">
      <c r="A205" s="1216" t="s">
        <v>266</v>
      </c>
      <c r="B205" s="1217"/>
      <c r="C205" s="723"/>
      <c r="D205" s="1187"/>
      <c r="E205" s="723"/>
      <c r="F205" s="729"/>
      <c r="G205" s="729"/>
      <c r="H205" s="729"/>
    </row>
    <row r="206" spans="1:8" s="722" customFormat="1" ht="21">
      <c r="A206" s="723"/>
      <c r="B206" s="1223" t="s">
        <v>146</v>
      </c>
      <c r="C206" s="723"/>
      <c r="D206" s="1187"/>
      <c r="E206" s="723"/>
      <c r="F206" s="729"/>
      <c r="G206" s="729"/>
      <c r="H206" s="729"/>
    </row>
    <row r="207" spans="1:8" s="722" customFormat="1" ht="21">
      <c r="A207" s="723"/>
      <c r="B207" s="1194" t="s">
        <v>147</v>
      </c>
      <c r="C207" s="723" t="s">
        <v>135</v>
      </c>
      <c r="D207" s="1224" t="s">
        <v>136</v>
      </c>
      <c r="E207" s="723"/>
      <c r="F207" s="1225" t="s">
        <v>57</v>
      </c>
      <c r="G207" s="1225"/>
      <c r="H207" s="729"/>
    </row>
    <row r="208" spans="1:8" s="722" customFormat="1" ht="18.75" customHeight="1">
      <c r="A208" s="723"/>
      <c r="B208" s="1194"/>
      <c r="C208" s="723"/>
      <c r="D208" s="1225"/>
      <c r="E208" s="723"/>
      <c r="F208" s="729"/>
      <c r="G208" s="729"/>
      <c r="H208" s="729"/>
    </row>
    <row r="209" spans="1:8" s="722" customFormat="1" ht="18.75" customHeight="1">
      <c r="A209" s="723"/>
      <c r="B209" s="1194"/>
      <c r="C209" s="723"/>
      <c r="D209" s="1225"/>
      <c r="E209" s="723"/>
      <c r="F209" s="729"/>
      <c r="G209" s="729"/>
      <c r="H209" s="729"/>
    </row>
    <row r="210" spans="1:8" s="722" customFormat="1" ht="21">
      <c r="A210" s="723"/>
      <c r="B210" s="1194" t="s">
        <v>137</v>
      </c>
      <c r="C210" s="723" t="s">
        <v>138</v>
      </c>
      <c r="D210" s="1185" t="s">
        <v>139</v>
      </c>
      <c r="E210" s="723"/>
      <c r="F210" s="1226" t="s">
        <v>140</v>
      </c>
      <c r="G210" s="1226" t="s">
        <v>141</v>
      </c>
      <c r="H210" s="729"/>
    </row>
    <row r="211" spans="1:8" s="722" customFormat="1" ht="21">
      <c r="A211" s="723"/>
      <c r="B211" s="1194"/>
      <c r="C211" s="723"/>
      <c r="D211" s="1260"/>
      <c r="E211" s="723"/>
      <c r="F211" s="1226"/>
      <c r="G211" s="1226"/>
      <c r="H211" s="729"/>
    </row>
    <row r="212" spans="1:8" s="722" customFormat="1" ht="21">
      <c r="A212" s="723"/>
      <c r="B212" s="1194"/>
      <c r="C212" s="723"/>
      <c r="D212" s="1260"/>
      <c r="E212" s="723"/>
      <c r="F212" s="1226"/>
      <c r="G212" s="1226"/>
      <c r="H212" s="729"/>
    </row>
    <row r="213" spans="1:8" s="722" customFormat="1" ht="10.5" customHeight="1">
      <c r="A213" s="723"/>
      <c r="B213" s="1194"/>
      <c r="C213" s="723"/>
      <c r="D213" s="1187"/>
      <c r="E213" s="723"/>
      <c r="F213" s="729"/>
      <c r="G213" s="729"/>
      <c r="H213" s="729"/>
    </row>
    <row r="214" spans="1:8" s="722" customFormat="1" ht="21">
      <c r="A214" s="723"/>
      <c r="B214" s="1194" t="s">
        <v>148</v>
      </c>
      <c r="C214" s="726" t="s">
        <v>142</v>
      </c>
      <c r="D214" s="1185" t="s">
        <v>143</v>
      </c>
      <c r="E214" s="727"/>
      <c r="F214" s="729"/>
      <c r="G214" s="729"/>
      <c r="H214" s="729"/>
    </row>
    <row r="215" spans="1:8" s="722" customFormat="1" ht="18" customHeight="1">
      <c r="A215" s="723"/>
      <c r="B215" s="1227"/>
      <c r="C215" s="726"/>
      <c r="D215" s="724" t="s">
        <v>144</v>
      </c>
      <c r="E215" s="727"/>
      <c r="F215" s="729"/>
      <c r="G215" s="729"/>
      <c r="H215" s="729"/>
    </row>
    <row r="216" spans="1:8" s="722" customFormat="1" ht="18" customHeight="1">
      <c r="A216" s="723"/>
      <c r="B216" s="1194"/>
      <c r="C216" s="726"/>
      <c r="D216" s="729" t="s">
        <v>145</v>
      </c>
      <c r="E216" s="727"/>
      <c r="F216" s="729" t="s">
        <v>196</v>
      </c>
      <c r="G216" s="729"/>
      <c r="H216" s="729"/>
    </row>
    <row r="217" spans="1:8" s="722" customFormat="1" ht="18" customHeight="1">
      <c r="A217" s="723"/>
      <c r="B217" s="1194"/>
      <c r="C217" s="726"/>
      <c r="D217" s="729"/>
      <c r="E217" s="727"/>
      <c r="F217" s="729"/>
      <c r="G217" s="729"/>
      <c r="H217" s="729"/>
    </row>
    <row r="218" spans="1:8" s="722" customFormat="1" ht="18" customHeight="1">
      <c r="A218" s="723" t="s">
        <v>157</v>
      </c>
      <c r="B218" s="725" t="s">
        <v>267</v>
      </c>
      <c r="C218" s="726"/>
      <c r="D218" s="724" t="s">
        <v>149</v>
      </c>
      <c r="E218" s="727"/>
      <c r="F218" s="728" t="s">
        <v>0</v>
      </c>
      <c r="G218" s="729"/>
      <c r="H218" s="729"/>
    </row>
    <row r="219" spans="1:8" s="722" customFormat="1" ht="18" customHeight="1">
      <c r="A219" s="723"/>
      <c r="B219" s="725"/>
      <c r="C219" s="726"/>
      <c r="D219" s="724" t="s">
        <v>162</v>
      </c>
      <c r="E219" s="727"/>
      <c r="F219" s="729" t="s">
        <v>94</v>
      </c>
      <c r="G219" s="729"/>
      <c r="H219" s="729"/>
    </row>
    <row r="220" spans="1:8" s="722" customFormat="1" ht="9.75" customHeight="1">
      <c r="A220" s="723"/>
      <c r="B220" s="1194"/>
      <c r="C220" s="726"/>
      <c r="D220" s="724"/>
      <c r="E220" s="727"/>
      <c r="F220" s="729"/>
      <c r="G220" s="729"/>
      <c r="H220" s="729"/>
    </row>
    <row r="221" spans="1:8" s="722" customFormat="1" ht="18" customHeight="1">
      <c r="A221" s="1229"/>
      <c r="B221" s="1230"/>
      <c r="C221" s="1231"/>
      <c r="D221" s="1232"/>
      <c r="E221" s="1233"/>
      <c r="F221" s="1234"/>
      <c r="G221" s="1234"/>
      <c r="H221" s="1234"/>
    </row>
    <row r="222" spans="1:8" s="722" customFormat="1" ht="18" customHeight="1">
      <c r="A222" s="723"/>
      <c r="B222" s="1223" t="s">
        <v>151</v>
      </c>
      <c r="C222" s="726" t="s">
        <v>142</v>
      </c>
      <c r="D222" s="724" t="s">
        <v>144</v>
      </c>
      <c r="E222" s="727"/>
      <c r="F222" s="729"/>
      <c r="G222" s="729"/>
      <c r="H222" s="729"/>
    </row>
    <row r="223" spans="1:8" s="722" customFormat="1" ht="18" customHeight="1">
      <c r="A223" s="723"/>
      <c r="B223" s="1194"/>
      <c r="C223" s="726"/>
      <c r="D223" s="729" t="s">
        <v>145</v>
      </c>
      <c r="E223" s="727"/>
      <c r="F223" s="729" t="s">
        <v>196</v>
      </c>
      <c r="G223" s="729"/>
      <c r="H223" s="729"/>
    </row>
    <row r="224" spans="1:8" s="722" customFormat="1" ht="18" customHeight="1">
      <c r="A224" s="1235"/>
      <c r="B224" s="1236"/>
      <c r="C224" s="1235"/>
      <c r="D224" s="1237"/>
      <c r="E224" s="1238"/>
      <c r="F224" s="1237"/>
      <c r="G224" s="1237"/>
      <c r="H224" s="1237"/>
    </row>
    <row r="225" spans="1:8" s="722" customFormat="1" ht="9.75" customHeight="1">
      <c r="A225" s="726"/>
      <c r="B225" s="1194"/>
      <c r="C225" s="726"/>
      <c r="D225" s="729"/>
      <c r="E225" s="727"/>
      <c r="F225" s="729"/>
      <c r="G225" s="729"/>
      <c r="H225" s="729"/>
    </row>
    <row r="226" spans="1:8" s="1249" customFormat="1" ht="21">
      <c r="A226" s="1245"/>
      <c r="B226" s="1246" t="s">
        <v>134</v>
      </c>
      <c r="C226" s="1245"/>
      <c r="D226" s="1247"/>
      <c r="E226" s="1245"/>
      <c r="F226" s="1248"/>
      <c r="G226" s="1248"/>
      <c r="H226" s="1248"/>
    </row>
    <row r="227" spans="1:8" s="1249" customFormat="1" ht="21">
      <c r="A227" s="1245"/>
      <c r="B227" s="1250" t="s">
        <v>148</v>
      </c>
      <c r="C227" s="1256" t="s">
        <v>142</v>
      </c>
      <c r="D227" s="1254" t="s">
        <v>143</v>
      </c>
      <c r="E227" s="1257"/>
      <c r="F227" s="1248"/>
      <c r="G227" s="1248"/>
      <c r="H227" s="1248"/>
    </row>
    <row r="228" spans="1:8" s="1249" customFormat="1" ht="18" customHeight="1">
      <c r="A228" s="1245"/>
      <c r="B228" s="1248"/>
      <c r="C228" s="1256"/>
      <c r="D228" s="1250" t="s">
        <v>144</v>
      </c>
      <c r="E228" s="1257"/>
      <c r="F228" s="1248"/>
      <c r="G228" s="1248"/>
      <c r="H228" s="1248"/>
    </row>
    <row r="229" spans="1:8" s="1249" customFormat="1" ht="18" customHeight="1">
      <c r="A229" s="1245"/>
      <c r="B229" s="1250"/>
      <c r="C229" s="1256"/>
      <c r="D229" s="1248" t="s">
        <v>145</v>
      </c>
      <c r="E229" s="1257"/>
      <c r="F229" s="1248" t="s">
        <v>196</v>
      </c>
      <c r="G229" s="1248"/>
      <c r="H229" s="1248"/>
    </row>
    <row r="230" spans="1:8" s="1249" customFormat="1" ht="18" customHeight="1">
      <c r="A230" s="1261"/>
      <c r="B230" s="1262"/>
      <c r="C230" s="1261"/>
      <c r="D230" s="1263"/>
      <c r="E230" s="1264"/>
      <c r="F230" s="1263"/>
      <c r="G230" s="1263"/>
      <c r="H230" s="1263"/>
    </row>
    <row r="231" spans="1:8" s="1249" customFormat="1" ht="18" customHeight="1">
      <c r="A231" s="1265"/>
      <c r="B231" s="1266"/>
      <c r="C231" s="1256"/>
      <c r="D231" s="1267"/>
      <c r="E231" s="1257"/>
      <c r="F231" s="1248"/>
      <c r="G231" s="1248"/>
      <c r="H231" s="1248"/>
    </row>
    <row r="232" spans="1:8" s="1249" customFormat="1" ht="18" customHeight="1">
      <c r="A232" s="1268"/>
      <c r="B232" s="1269" t="s">
        <v>159</v>
      </c>
      <c r="C232" s="1256"/>
      <c r="D232" s="1248"/>
      <c r="E232" s="1257"/>
      <c r="F232" s="1248"/>
      <c r="G232" s="1248"/>
      <c r="H232" s="1248"/>
    </row>
    <row r="233" spans="1:8" s="1249" customFormat="1" ht="18" customHeight="1">
      <c r="A233" s="1268" t="s">
        <v>199</v>
      </c>
      <c r="B233" s="1269" t="s">
        <v>153</v>
      </c>
      <c r="C233" s="1256"/>
      <c r="D233" s="1248"/>
      <c r="E233" s="1257"/>
      <c r="F233" s="1248"/>
      <c r="G233" s="1248"/>
      <c r="H233" s="1248"/>
    </row>
    <row r="234" spans="1:8" s="1249" customFormat="1" ht="18" customHeight="1">
      <c r="A234" s="1268" t="s">
        <v>268</v>
      </c>
      <c r="B234" s="1269" t="s">
        <v>154</v>
      </c>
      <c r="C234" s="1256"/>
      <c r="D234" s="1250" t="s">
        <v>160</v>
      </c>
      <c r="E234" s="1257"/>
      <c r="F234" s="1270"/>
      <c r="G234" s="1248"/>
      <c r="H234" s="1248"/>
    </row>
    <row r="235" spans="1:8" s="1249" customFormat="1" ht="18" customHeight="1">
      <c r="A235" s="1268"/>
      <c r="B235" s="1269" t="s">
        <v>161</v>
      </c>
      <c r="C235" s="1256"/>
      <c r="D235" s="1248"/>
      <c r="E235" s="1257"/>
      <c r="F235" s="1248"/>
      <c r="G235" s="1248"/>
      <c r="H235" s="1248"/>
    </row>
    <row r="236" spans="1:8" s="1249" customFormat="1" ht="18" customHeight="1">
      <c r="A236" s="1271"/>
      <c r="B236" s="1272"/>
      <c r="C236" s="1273"/>
      <c r="D236" s="1274"/>
      <c r="E236" s="1275"/>
      <c r="F236" s="1276"/>
      <c r="G236" s="1276"/>
      <c r="H236" s="1276"/>
    </row>
    <row r="237" spans="1:8" s="722" customFormat="1" ht="21">
      <c r="A237" s="1216" t="s">
        <v>269</v>
      </c>
      <c r="B237" s="1227"/>
      <c r="C237" s="723"/>
      <c r="D237" s="1187"/>
      <c r="E237" s="723"/>
      <c r="F237" s="729"/>
      <c r="G237" s="729"/>
      <c r="H237" s="729"/>
    </row>
    <row r="238" spans="1:8" s="722" customFormat="1" ht="21">
      <c r="A238" s="723"/>
      <c r="B238" s="1223" t="s">
        <v>146</v>
      </c>
      <c r="C238" s="723"/>
      <c r="D238" s="1187"/>
      <c r="E238" s="723"/>
      <c r="F238" s="729"/>
      <c r="G238" s="729"/>
      <c r="H238" s="729"/>
    </row>
    <row r="239" spans="1:8" s="722" customFormat="1" ht="21">
      <c r="A239" s="723"/>
      <c r="B239" s="1194" t="s">
        <v>147</v>
      </c>
      <c r="C239" s="723" t="s">
        <v>135</v>
      </c>
      <c r="D239" s="1224" t="s">
        <v>136</v>
      </c>
      <c r="E239" s="723"/>
      <c r="F239" s="1225" t="s">
        <v>57</v>
      </c>
      <c r="G239" s="1225"/>
      <c r="H239" s="729"/>
    </row>
    <row r="240" spans="1:8" s="722" customFormat="1" ht="18.75" customHeight="1">
      <c r="A240" s="723"/>
      <c r="B240" s="1194"/>
      <c r="C240" s="723"/>
      <c r="D240" s="1225"/>
      <c r="E240" s="723"/>
      <c r="F240" s="729"/>
      <c r="G240" s="729"/>
      <c r="H240" s="729"/>
    </row>
    <row r="241" spans="1:8" s="722" customFormat="1" ht="18.75" customHeight="1">
      <c r="A241" s="723"/>
      <c r="B241" s="1194"/>
      <c r="C241" s="723"/>
      <c r="D241" s="1225"/>
      <c r="E241" s="723"/>
      <c r="F241" s="729"/>
      <c r="G241" s="729"/>
      <c r="H241" s="729"/>
    </row>
    <row r="242" spans="1:8" s="722" customFormat="1" ht="21">
      <c r="A242" s="723"/>
      <c r="B242" s="1194" t="s">
        <v>137</v>
      </c>
      <c r="C242" s="723" t="s">
        <v>138</v>
      </c>
      <c r="D242" s="1185" t="s">
        <v>139</v>
      </c>
      <c r="E242" s="723"/>
      <c r="F242" s="1226" t="s">
        <v>140</v>
      </c>
      <c r="G242" s="1226" t="s">
        <v>141</v>
      </c>
      <c r="H242" s="729"/>
    </row>
    <row r="243" spans="1:8" s="722" customFormat="1" ht="21">
      <c r="A243" s="723"/>
      <c r="B243" s="1194"/>
      <c r="C243" s="723"/>
      <c r="D243" s="1260"/>
      <c r="E243" s="723"/>
      <c r="F243" s="1226"/>
      <c r="G243" s="1226"/>
      <c r="H243" s="729"/>
    </row>
    <row r="244" spans="1:8" s="722" customFormat="1" ht="21">
      <c r="A244" s="723"/>
      <c r="B244" s="1194"/>
      <c r="C244" s="723"/>
      <c r="D244" s="1260"/>
      <c r="E244" s="723"/>
      <c r="F244" s="1226"/>
      <c r="G244" s="1226"/>
      <c r="H244" s="729"/>
    </row>
    <row r="245" spans="1:8" s="722" customFormat="1" ht="10.5" customHeight="1">
      <c r="A245" s="723"/>
      <c r="B245" s="1194"/>
      <c r="C245" s="723"/>
      <c r="D245" s="1187"/>
      <c r="E245" s="723"/>
      <c r="F245" s="729"/>
      <c r="G245" s="729"/>
      <c r="H245" s="729"/>
    </row>
    <row r="246" spans="1:8" s="722" customFormat="1" ht="21">
      <c r="A246" s="723"/>
      <c r="B246" s="1194" t="s">
        <v>148</v>
      </c>
      <c r="C246" s="726" t="s">
        <v>142</v>
      </c>
      <c r="D246" s="1185" t="s">
        <v>143</v>
      </c>
      <c r="E246" s="727"/>
      <c r="F246" s="729"/>
      <c r="G246" s="729"/>
      <c r="H246" s="729"/>
    </row>
    <row r="247" spans="1:8" s="722" customFormat="1" ht="18" customHeight="1">
      <c r="A247" s="723"/>
      <c r="B247" s="1227"/>
      <c r="C247" s="726"/>
      <c r="D247" s="724" t="s">
        <v>144</v>
      </c>
      <c r="E247" s="727"/>
      <c r="F247" s="729"/>
      <c r="G247" s="729"/>
      <c r="H247" s="729"/>
    </row>
    <row r="248" spans="1:8" s="722" customFormat="1" ht="18" customHeight="1">
      <c r="A248" s="723"/>
      <c r="B248" s="1220"/>
      <c r="C248" s="726"/>
      <c r="D248" s="729" t="s">
        <v>145</v>
      </c>
      <c r="E248" s="727"/>
      <c r="F248" s="729" t="s">
        <v>196</v>
      </c>
      <c r="G248" s="729"/>
      <c r="H248" s="729"/>
    </row>
    <row r="249" spans="1:8" s="722" customFormat="1" ht="18" customHeight="1">
      <c r="A249" s="723"/>
      <c r="B249" s="1186"/>
      <c r="C249" s="726"/>
      <c r="D249" s="729"/>
      <c r="E249" s="727"/>
      <c r="F249" s="729"/>
      <c r="G249" s="729"/>
      <c r="H249" s="729"/>
    </row>
    <row r="250" spans="1:8" s="1249" customFormat="1" ht="18" customHeight="1">
      <c r="A250" s="1268" t="s">
        <v>209</v>
      </c>
      <c r="B250" s="1269" t="s">
        <v>163</v>
      </c>
      <c r="C250" s="1256"/>
      <c r="D250" s="1248" t="s">
        <v>164</v>
      </c>
      <c r="E250" s="1257"/>
      <c r="F250" s="1277"/>
      <c r="G250" s="1248"/>
      <c r="H250" s="1248"/>
    </row>
    <row r="251" spans="1:8" s="1249" customFormat="1" ht="18" customHeight="1">
      <c r="A251" s="1268"/>
      <c r="B251" s="1269"/>
      <c r="C251" s="1256"/>
      <c r="D251" s="1248" t="s">
        <v>165</v>
      </c>
      <c r="E251" s="1257"/>
      <c r="F251" s="1248" t="s">
        <v>166</v>
      </c>
      <c r="G251" s="1248"/>
      <c r="H251" s="1248"/>
    </row>
    <row r="252" spans="1:8" s="1249" customFormat="1" ht="18" customHeight="1">
      <c r="A252" s="1268"/>
      <c r="B252" s="1269"/>
      <c r="C252" s="1256"/>
      <c r="D252" s="1248" t="s">
        <v>167</v>
      </c>
      <c r="E252" s="1257"/>
      <c r="F252" s="1248" t="s">
        <v>168</v>
      </c>
      <c r="G252" s="1248"/>
      <c r="H252" s="1248"/>
    </row>
    <row r="253" spans="1:8" s="1249" customFormat="1" ht="18" customHeight="1">
      <c r="A253" s="1268"/>
      <c r="B253" s="1269"/>
      <c r="C253" s="1256"/>
      <c r="D253" s="1248" t="s">
        <v>169</v>
      </c>
      <c r="E253" s="1257"/>
      <c r="F253" s="1248" t="s">
        <v>166</v>
      </c>
      <c r="G253" s="1248"/>
      <c r="H253" s="1248"/>
    </row>
    <row r="254" spans="1:8" s="1249" customFormat="1" ht="18" customHeight="1">
      <c r="A254" s="1268"/>
      <c r="B254" s="1269"/>
      <c r="C254" s="1256"/>
      <c r="D254" s="1248"/>
      <c r="E254" s="1257"/>
      <c r="F254" s="1248"/>
      <c r="G254" s="1248"/>
      <c r="H254" s="1248"/>
    </row>
    <row r="255" spans="1:8" s="1249" customFormat="1" ht="18" customHeight="1">
      <c r="A255" s="1268" t="s">
        <v>210</v>
      </c>
      <c r="B255" s="1269" t="s">
        <v>170</v>
      </c>
      <c r="C255" s="1256"/>
      <c r="D255" s="1248" t="s">
        <v>171</v>
      </c>
      <c r="E255" s="1245"/>
      <c r="F255" s="1248" t="s">
        <v>94</v>
      </c>
      <c r="G255" s="1248"/>
      <c r="H255" s="1248"/>
    </row>
    <row r="256" spans="1:8" s="1249" customFormat="1" ht="18" customHeight="1">
      <c r="A256" s="1268"/>
      <c r="B256" s="1269" t="s">
        <v>172</v>
      </c>
      <c r="C256" s="1256"/>
      <c r="D256" s="1248"/>
      <c r="E256" s="1257"/>
      <c r="F256" s="1248"/>
      <c r="G256" s="1248"/>
      <c r="H256" s="1248"/>
    </row>
    <row r="257" spans="1:8" s="1249" customFormat="1" ht="18" customHeight="1">
      <c r="A257" s="1268"/>
      <c r="B257" s="1269" t="s">
        <v>270</v>
      </c>
      <c r="C257" s="1256"/>
      <c r="D257" s="1248" t="s">
        <v>173</v>
      </c>
      <c r="E257" s="1257"/>
      <c r="F257" s="1248" t="s">
        <v>80</v>
      </c>
      <c r="G257" s="1248"/>
      <c r="H257" s="1248"/>
    </row>
    <row r="258" spans="1:8" s="1249" customFormat="1" ht="20.25">
      <c r="A258" s="1268"/>
      <c r="B258" s="1269"/>
      <c r="C258" s="1256"/>
      <c r="D258" s="1248" t="s">
        <v>743</v>
      </c>
      <c r="E258" s="1257"/>
      <c r="F258" s="1248" t="s">
        <v>742</v>
      </c>
      <c r="G258" s="1248"/>
      <c r="H258" s="1248"/>
    </row>
    <row r="259" spans="1:8" s="1249" customFormat="1" ht="20.25">
      <c r="A259" s="1268"/>
      <c r="B259" s="1269" t="s">
        <v>271</v>
      </c>
      <c r="C259" s="1256"/>
      <c r="D259" s="1248"/>
      <c r="E259" s="1257"/>
      <c r="F259" s="1248"/>
      <c r="G259" s="1248"/>
      <c r="H259" s="1248"/>
    </row>
    <row r="260" spans="1:8" s="1249" customFormat="1" ht="20.25">
      <c r="A260" s="1256"/>
      <c r="B260" s="1250"/>
      <c r="C260" s="1256"/>
      <c r="D260" s="1248"/>
      <c r="E260" s="1257"/>
      <c r="F260" s="1248"/>
      <c r="G260" s="1248"/>
      <c r="H260" s="1248"/>
    </row>
    <row r="261" spans="1:8" s="722" customFormat="1" ht="21">
      <c r="A261" s="723"/>
      <c r="B261" s="1223" t="s">
        <v>151</v>
      </c>
      <c r="C261" s="723"/>
      <c r="D261" s="1187"/>
      <c r="E261" s="723"/>
      <c r="F261" s="729"/>
      <c r="G261" s="729"/>
      <c r="H261" s="729"/>
    </row>
    <row r="262" spans="1:8" s="722" customFormat="1" ht="21">
      <c r="A262" s="723"/>
      <c r="B262" s="1194" t="s">
        <v>272</v>
      </c>
      <c r="C262" s="723" t="s">
        <v>135</v>
      </c>
      <c r="D262" s="1224" t="s">
        <v>136</v>
      </c>
      <c r="E262" s="723"/>
      <c r="F262" s="1225" t="s">
        <v>57</v>
      </c>
      <c r="G262" s="1225"/>
      <c r="H262" s="729"/>
    </row>
    <row r="263" spans="1:8" s="722" customFormat="1" ht="18.75" customHeight="1">
      <c r="A263" s="723"/>
      <c r="B263" s="1194"/>
      <c r="C263" s="723"/>
      <c r="D263" s="1225"/>
      <c r="E263" s="723"/>
      <c r="F263" s="729"/>
      <c r="G263" s="729"/>
      <c r="H263" s="729"/>
    </row>
    <row r="264" spans="1:8" s="722" customFormat="1" ht="18.75" customHeight="1">
      <c r="A264" s="723"/>
      <c r="B264" s="1194"/>
      <c r="C264" s="723"/>
      <c r="D264" s="1225"/>
      <c r="E264" s="723"/>
      <c r="F264" s="729"/>
      <c r="G264" s="729"/>
      <c r="H264" s="729"/>
    </row>
    <row r="265" spans="1:8" s="722" customFormat="1" ht="21">
      <c r="A265" s="723"/>
      <c r="B265" s="1194" t="s">
        <v>137</v>
      </c>
      <c r="C265" s="723" t="s">
        <v>138</v>
      </c>
      <c r="D265" s="1185" t="s">
        <v>139</v>
      </c>
      <c r="E265" s="723"/>
      <c r="F265" s="1226" t="s">
        <v>140</v>
      </c>
      <c r="G265" s="1226" t="s">
        <v>141</v>
      </c>
      <c r="H265" s="729"/>
    </row>
    <row r="266" spans="1:8" s="722" customFormat="1" ht="21">
      <c r="A266" s="723"/>
      <c r="B266" s="1194"/>
      <c r="C266" s="723"/>
      <c r="D266" s="1260"/>
      <c r="E266" s="723"/>
      <c r="F266" s="1226"/>
      <c r="G266" s="1226"/>
      <c r="H266" s="729"/>
    </row>
    <row r="267" spans="1:8" s="722" customFormat="1" ht="21">
      <c r="A267" s="723"/>
      <c r="B267" s="1194"/>
      <c r="C267" s="723"/>
      <c r="D267" s="1260"/>
      <c r="E267" s="723"/>
      <c r="F267" s="1226"/>
      <c r="G267" s="1226"/>
      <c r="H267" s="729"/>
    </row>
    <row r="268" spans="1:8" s="722" customFormat="1" ht="10.5" customHeight="1">
      <c r="A268" s="723"/>
      <c r="B268" s="1194"/>
      <c r="C268" s="723"/>
      <c r="D268" s="1187"/>
      <c r="E268" s="723"/>
      <c r="F268" s="729"/>
      <c r="G268" s="729"/>
      <c r="H268" s="729"/>
    </row>
    <row r="269" spans="1:8" s="722" customFormat="1" ht="21">
      <c r="A269" s="723"/>
      <c r="B269" s="1194" t="s">
        <v>148</v>
      </c>
      <c r="C269" s="726" t="s">
        <v>142</v>
      </c>
      <c r="D269" s="1185" t="s">
        <v>143</v>
      </c>
      <c r="E269" s="727"/>
      <c r="F269" s="729"/>
      <c r="G269" s="729"/>
      <c r="H269" s="729"/>
    </row>
    <row r="270" spans="1:8" s="722" customFormat="1" ht="18" customHeight="1">
      <c r="A270" s="723"/>
      <c r="B270" s="1227"/>
      <c r="C270" s="726"/>
      <c r="D270" s="724" t="s">
        <v>144</v>
      </c>
      <c r="E270" s="727"/>
      <c r="F270" s="729"/>
      <c r="G270" s="729"/>
      <c r="H270" s="729"/>
    </row>
    <row r="271" spans="1:8" s="722" customFormat="1" ht="18" customHeight="1">
      <c r="A271" s="723"/>
      <c r="B271" s="1194"/>
      <c r="C271" s="726"/>
      <c r="D271" s="729" t="s">
        <v>145</v>
      </c>
      <c r="E271" s="727"/>
      <c r="F271" s="729" t="s">
        <v>196</v>
      </c>
      <c r="G271" s="729"/>
      <c r="H271" s="729"/>
    </row>
    <row r="272" spans="1:8" s="722" customFormat="1" ht="18" customHeight="1">
      <c r="A272" s="723"/>
      <c r="B272" s="1194"/>
      <c r="C272" s="726"/>
      <c r="D272" s="729"/>
      <c r="E272" s="727"/>
      <c r="F272" s="729"/>
      <c r="G272" s="729"/>
      <c r="H272" s="729"/>
    </row>
    <row r="273" spans="1:256" s="722" customFormat="1" ht="18" customHeight="1">
      <c r="A273" s="723" t="s">
        <v>188</v>
      </c>
      <c r="B273" s="1194" t="s">
        <v>273</v>
      </c>
      <c r="C273" s="726"/>
      <c r="D273" s="729"/>
      <c r="E273" s="727"/>
      <c r="F273" s="729"/>
      <c r="G273" s="729"/>
      <c r="H273" s="729"/>
    </row>
    <row r="274" spans="1:256" s="722" customFormat="1" ht="18" customHeight="1">
      <c r="A274" s="1205"/>
      <c r="B274" s="1206"/>
      <c r="C274" s="1278"/>
      <c r="D274" s="1208"/>
      <c r="E274" s="1279"/>
      <c r="F274" s="1208"/>
      <c r="G274" s="1208"/>
      <c r="H274" s="1208"/>
    </row>
    <row r="275" spans="1:256" s="722" customFormat="1" ht="18" customHeight="1">
      <c r="A275" s="1193"/>
      <c r="B275" s="1186"/>
      <c r="C275" s="1193"/>
      <c r="E275" s="1193"/>
    </row>
    <row r="276" spans="1:256" s="1283" customFormat="1" ht="28.5">
      <c r="A276" s="1280" t="s">
        <v>189</v>
      </c>
      <c r="B276" s="1281" t="s">
        <v>190</v>
      </c>
      <c r="C276" s="1282"/>
      <c r="E276" s="1284"/>
    </row>
    <row r="277" spans="1:256">
      <c r="A277" s="1285"/>
      <c r="B277" s="1286"/>
      <c r="I277" s="1193"/>
      <c r="J277" s="1193"/>
      <c r="K277" s="1193"/>
      <c r="L277" s="1193"/>
      <c r="M277" s="1193"/>
      <c r="N277" s="1193"/>
      <c r="O277" s="1193"/>
      <c r="P277" s="1193"/>
      <c r="Q277" s="1193"/>
      <c r="R277" s="1193"/>
      <c r="S277" s="1193"/>
      <c r="T277" s="1193"/>
      <c r="U277" s="1193"/>
      <c r="V277" s="1193"/>
      <c r="W277" s="1193"/>
      <c r="X277" s="1193"/>
      <c r="Y277" s="1193"/>
      <c r="Z277" s="1193"/>
      <c r="AA277" s="1193"/>
      <c r="AB277" s="1193"/>
      <c r="AC277" s="1193"/>
      <c r="AD277" s="1193"/>
      <c r="AE277" s="1193"/>
      <c r="AF277" s="1193"/>
      <c r="AG277" s="1193"/>
      <c r="AH277" s="1193"/>
      <c r="AI277" s="1193"/>
      <c r="AJ277" s="1193"/>
      <c r="AK277" s="1193"/>
      <c r="AL277" s="1193"/>
      <c r="AM277" s="1193"/>
      <c r="AN277" s="1193"/>
      <c r="AO277" s="1193"/>
      <c r="AP277" s="1193"/>
      <c r="AQ277" s="1193"/>
      <c r="AR277" s="1193"/>
      <c r="AS277" s="1193"/>
      <c r="AT277" s="1193"/>
      <c r="AU277" s="1193"/>
      <c r="AV277" s="1193"/>
      <c r="AW277" s="1193"/>
      <c r="AX277" s="1193"/>
      <c r="AY277" s="1193"/>
      <c r="AZ277" s="1193"/>
      <c r="BA277" s="1193"/>
      <c r="BB277" s="1193"/>
      <c r="BC277" s="1193"/>
      <c r="BD277" s="1193"/>
      <c r="BE277" s="1193"/>
      <c r="BF277" s="1193"/>
      <c r="BG277" s="1193"/>
      <c r="BH277" s="1193"/>
      <c r="BI277" s="1193"/>
      <c r="BJ277" s="1193"/>
      <c r="BK277" s="1193"/>
      <c r="BL277" s="1193"/>
      <c r="BM277" s="1193"/>
      <c r="BN277" s="1193"/>
      <c r="BO277" s="1193"/>
      <c r="BP277" s="1193"/>
      <c r="BQ277" s="1193"/>
      <c r="BR277" s="1193"/>
      <c r="BS277" s="1193"/>
      <c r="BT277" s="1193"/>
      <c r="BU277" s="1193"/>
      <c r="BV277" s="1193"/>
      <c r="BW277" s="1193"/>
      <c r="BX277" s="1193"/>
      <c r="BY277" s="1193"/>
      <c r="BZ277" s="1193"/>
      <c r="CA277" s="1193"/>
      <c r="CB277" s="1193"/>
      <c r="CC277" s="1193"/>
      <c r="CD277" s="1193"/>
      <c r="CE277" s="1193"/>
      <c r="CF277" s="1193"/>
      <c r="CG277" s="1193"/>
      <c r="CH277" s="1193"/>
      <c r="CI277" s="1193"/>
      <c r="CJ277" s="1193"/>
      <c r="CK277" s="1193"/>
      <c r="CL277" s="1193"/>
      <c r="CM277" s="1193"/>
      <c r="CN277" s="1193"/>
      <c r="CO277" s="1193"/>
      <c r="CP277" s="1193"/>
      <c r="CQ277" s="1193"/>
      <c r="CR277" s="1193"/>
      <c r="CS277" s="1193"/>
      <c r="CT277" s="1193"/>
      <c r="CU277" s="1193"/>
      <c r="CV277" s="1193"/>
      <c r="CW277" s="1193"/>
      <c r="CX277" s="1193"/>
      <c r="CY277" s="1193"/>
      <c r="CZ277" s="1193"/>
      <c r="DA277" s="1193"/>
      <c r="DB277" s="1193"/>
      <c r="DC277" s="1193"/>
      <c r="DD277" s="1193"/>
      <c r="DE277" s="1193"/>
      <c r="DF277" s="1193"/>
      <c r="DG277" s="1193"/>
      <c r="DH277" s="1193"/>
      <c r="DI277" s="1193"/>
      <c r="DJ277" s="1193"/>
      <c r="DK277" s="1193"/>
      <c r="DL277" s="1193"/>
      <c r="DM277" s="1193"/>
      <c r="DN277" s="1193"/>
      <c r="DO277" s="1193"/>
      <c r="DP277" s="1193"/>
      <c r="DQ277" s="1193"/>
      <c r="DR277" s="1193"/>
      <c r="DS277" s="1193"/>
      <c r="DT277" s="1193"/>
      <c r="DU277" s="1193"/>
      <c r="DV277" s="1193"/>
      <c r="DW277" s="1193"/>
      <c r="DX277" s="1193"/>
      <c r="DY277" s="1193"/>
      <c r="DZ277" s="1193"/>
      <c r="EA277" s="1193"/>
      <c r="EB277" s="1193"/>
      <c r="EC277" s="1193"/>
      <c r="ED277" s="1193"/>
      <c r="EE277" s="1193"/>
      <c r="EF277" s="1193"/>
      <c r="EG277" s="1193"/>
      <c r="EH277" s="1193"/>
      <c r="EI277" s="1193"/>
      <c r="EJ277" s="1193"/>
      <c r="EK277" s="1193"/>
      <c r="EL277" s="1193"/>
      <c r="EM277" s="1193"/>
      <c r="EN277" s="1193"/>
      <c r="EO277" s="1193"/>
      <c r="EP277" s="1193"/>
      <c r="EQ277" s="1193"/>
      <c r="ER277" s="1193"/>
      <c r="ES277" s="1193"/>
      <c r="ET277" s="1193"/>
      <c r="EU277" s="1193"/>
      <c r="EV277" s="1193"/>
      <c r="EW277" s="1193"/>
      <c r="EX277" s="1193"/>
      <c r="EY277" s="1193"/>
      <c r="EZ277" s="1193"/>
      <c r="FA277" s="1193"/>
      <c r="FB277" s="1193"/>
      <c r="FC277" s="1193"/>
      <c r="FD277" s="1193"/>
      <c r="FE277" s="1193"/>
      <c r="FF277" s="1193"/>
      <c r="FG277" s="1193"/>
      <c r="FH277" s="1193"/>
      <c r="FI277" s="1193"/>
      <c r="FJ277" s="1193"/>
      <c r="FK277" s="1193"/>
      <c r="FL277" s="1193"/>
      <c r="FM277" s="1193"/>
      <c r="FN277" s="1193"/>
      <c r="FO277" s="1193"/>
      <c r="FP277" s="1193"/>
      <c r="FQ277" s="1193"/>
      <c r="FR277" s="1193"/>
      <c r="FS277" s="1193"/>
      <c r="FT277" s="1193"/>
      <c r="FU277" s="1193"/>
      <c r="FV277" s="1193"/>
      <c r="FW277" s="1193"/>
      <c r="FX277" s="1193"/>
      <c r="FY277" s="1193"/>
      <c r="FZ277" s="1193"/>
      <c r="GA277" s="1193"/>
      <c r="GB277" s="1193"/>
      <c r="GC277" s="1193"/>
      <c r="GD277" s="1193"/>
      <c r="GE277" s="1193"/>
      <c r="GF277" s="1193"/>
      <c r="GG277" s="1193"/>
      <c r="GH277" s="1193"/>
      <c r="GI277" s="1193"/>
      <c r="GJ277" s="1193"/>
      <c r="GK277" s="1193"/>
      <c r="GL277" s="1193"/>
      <c r="GM277" s="1193"/>
      <c r="GN277" s="1193"/>
      <c r="GO277" s="1193"/>
      <c r="GP277" s="1193"/>
      <c r="GQ277" s="1193"/>
      <c r="GR277" s="1193"/>
      <c r="GS277" s="1193"/>
      <c r="GT277" s="1193"/>
      <c r="GU277" s="1193"/>
      <c r="GV277" s="1193"/>
      <c r="GW277" s="1193"/>
      <c r="GX277" s="1193"/>
      <c r="GY277" s="1193"/>
      <c r="GZ277" s="1193"/>
      <c r="HA277" s="1193"/>
      <c r="HB277" s="1193"/>
      <c r="HC277" s="1193"/>
      <c r="HD277" s="1193"/>
      <c r="HE277" s="1193"/>
      <c r="HF277" s="1193"/>
      <c r="HG277" s="1193"/>
      <c r="HH277" s="1193"/>
      <c r="HI277" s="1193"/>
      <c r="HJ277" s="1193"/>
      <c r="HK277" s="1193"/>
      <c r="HL277" s="1193"/>
      <c r="HM277" s="1193"/>
      <c r="HN277" s="1193"/>
      <c r="HO277" s="1193"/>
      <c r="HP277" s="1193"/>
      <c r="HQ277" s="1193"/>
      <c r="HR277" s="1193"/>
      <c r="HS277" s="1193"/>
      <c r="HT277" s="1193"/>
      <c r="HU277" s="1193"/>
      <c r="HV277" s="1193"/>
      <c r="HW277" s="1193"/>
      <c r="HX277" s="1193"/>
      <c r="HY277" s="1193"/>
      <c r="HZ277" s="1193"/>
      <c r="IA277" s="1193"/>
      <c r="IB277" s="1193"/>
      <c r="IC277" s="1193"/>
      <c r="ID277" s="1193"/>
      <c r="IE277" s="1193"/>
      <c r="IF277" s="1193"/>
      <c r="IG277" s="1193"/>
      <c r="IH277" s="1193"/>
      <c r="II277" s="1193"/>
      <c r="IJ277" s="1193"/>
      <c r="IK277" s="1193"/>
      <c r="IL277" s="1193"/>
      <c r="IM277" s="1193"/>
      <c r="IN277" s="1193"/>
      <c r="IO277" s="1193"/>
      <c r="IP277" s="1193"/>
      <c r="IQ277" s="1193"/>
      <c r="IR277" s="1193"/>
      <c r="IS277" s="1193"/>
      <c r="IT277" s="1193"/>
      <c r="IU277" s="1193"/>
      <c r="IV277" s="1193"/>
    </row>
    <row r="278" spans="1:256">
      <c r="A278" s="1285"/>
      <c r="B278" s="1286"/>
      <c r="I278" s="1193"/>
      <c r="J278" s="1193"/>
      <c r="K278" s="1193"/>
      <c r="L278" s="1193"/>
      <c r="M278" s="1193"/>
      <c r="N278" s="1193"/>
      <c r="O278" s="1193"/>
      <c r="P278" s="1193"/>
      <c r="Q278" s="1193"/>
      <c r="R278" s="1193"/>
      <c r="S278" s="1193"/>
      <c r="T278" s="1193"/>
      <c r="U278" s="1193"/>
      <c r="V278" s="1193"/>
      <c r="W278" s="1193"/>
      <c r="X278" s="1193"/>
      <c r="Y278" s="1193"/>
      <c r="Z278" s="1193"/>
      <c r="AA278" s="1193"/>
      <c r="AB278" s="1193"/>
      <c r="AC278" s="1193"/>
      <c r="AD278" s="1193"/>
      <c r="AE278" s="1193"/>
      <c r="AF278" s="1193"/>
      <c r="AG278" s="1193"/>
      <c r="AH278" s="1193"/>
      <c r="AI278" s="1193"/>
      <c r="AJ278" s="1193"/>
      <c r="AK278" s="1193"/>
      <c r="AL278" s="1193"/>
      <c r="AM278" s="1193"/>
      <c r="AN278" s="1193"/>
      <c r="AO278" s="1193"/>
      <c r="AP278" s="1193"/>
      <c r="AQ278" s="1193"/>
      <c r="AR278" s="1193"/>
      <c r="AS278" s="1193"/>
      <c r="AT278" s="1193"/>
      <c r="AU278" s="1193"/>
      <c r="AV278" s="1193"/>
      <c r="AW278" s="1193"/>
      <c r="AX278" s="1193"/>
      <c r="AY278" s="1193"/>
      <c r="AZ278" s="1193"/>
      <c r="BA278" s="1193"/>
      <c r="BB278" s="1193"/>
      <c r="BC278" s="1193"/>
      <c r="BD278" s="1193"/>
      <c r="BE278" s="1193"/>
      <c r="BF278" s="1193"/>
      <c r="BG278" s="1193"/>
      <c r="BH278" s="1193"/>
      <c r="BI278" s="1193"/>
      <c r="BJ278" s="1193"/>
      <c r="BK278" s="1193"/>
      <c r="BL278" s="1193"/>
      <c r="BM278" s="1193"/>
      <c r="BN278" s="1193"/>
      <c r="BO278" s="1193"/>
      <c r="BP278" s="1193"/>
      <c r="BQ278" s="1193"/>
      <c r="BR278" s="1193"/>
      <c r="BS278" s="1193"/>
      <c r="BT278" s="1193"/>
      <c r="BU278" s="1193"/>
      <c r="BV278" s="1193"/>
      <c r="BW278" s="1193"/>
      <c r="BX278" s="1193"/>
      <c r="BY278" s="1193"/>
      <c r="BZ278" s="1193"/>
      <c r="CA278" s="1193"/>
      <c r="CB278" s="1193"/>
      <c r="CC278" s="1193"/>
      <c r="CD278" s="1193"/>
      <c r="CE278" s="1193"/>
      <c r="CF278" s="1193"/>
      <c r="CG278" s="1193"/>
      <c r="CH278" s="1193"/>
      <c r="CI278" s="1193"/>
      <c r="CJ278" s="1193"/>
      <c r="CK278" s="1193"/>
      <c r="CL278" s="1193"/>
      <c r="CM278" s="1193"/>
      <c r="CN278" s="1193"/>
      <c r="CO278" s="1193"/>
      <c r="CP278" s="1193"/>
      <c r="CQ278" s="1193"/>
      <c r="CR278" s="1193"/>
      <c r="CS278" s="1193"/>
      <c r="CT278" s="1193"/>
      <c r="CU278" s="1193"/>
      <c r="CV278" s="1193"/>
      <c r="CW278" s="1193"/>
      <c r="CX278" s="1193"/>
      <c r="CY278" s="1193"/>
      <c r="CZ278" s="1193"/>
      <c r="DA278" s="1193"/>
      <c r="DB278" s="1193"/>
      <c r="DC278" s="1193"/>
      <c r="DD278" s="1193"/>
      <c r="DE278" s="1193"/>
      <c r="DF278" s="1193"/>
      <c r="DG278" s="1193"/>
      <c r="DH278" s="1193"/>
      <c r="DI278" s="1193"/>
      <c r="DJ278" s="1193"/>
      <c r="DK278" s="1193"/>
      <c r="DL278" s="1193"/>
      <c r="DM278" s="1193"/>
      <c r="DN278" s="1193"/>
      <c r="DO278" s="1193"/>
      <c r="DP278" s="1193"/>
      <c r="DQ278" s="1193"/>
      <c r="DR278" s="1193"/>
      <c r="DS278" s="1193"/>
      <c r="DT278" s="1193"/>
      <c r="DU278" s="1193"/>
      <c r="DV278" s="1193"/>
      <c r="DW278" s="1193"/>
      <c r="DX278" s="1193"/>
      <c r="DY278" s="1193"/>
      <c r="DZ278" s="1193"/>
      <c r="EA278" s="1193"/>
      <c r="EB278" s="1193"/>
      <c r="EC278" s="1193"/>
      <c r="ED278" s="1193"/>
      <c r="EE278" s="1193"/>
      <c r="EF278" s="1193"/>
      <c r="EG278" s="1193"/>
      <c r="EH278" s="1193"/>
      <c r="EI278" s="1193"/>
      <c r="EJ278" s="1193"/>
      <c r="EK278" s="1193"/>
      <c r="EL278" s="1193"/>
      <c r="EM278" s="1193"/>
      <c r="EN278" s="1193"/>
      <c r="EO278" s="1193"/>
      <c r="EP278" s="1193"/>
      <c r="EQ278" s="1193"/>
      <c r="ER278" s="1193"/>
      <c r="ES278" s="1193"/>
      <c r="ET278" s="1193"/>
      <c r="EU278" s="1193"/>
      <c r="EV278" s="1193"/>
      <c r="EW278" s="1193"/>
      <c r="EX278" s="1193"/>
      <c r="EY278" s="1193"/>
      <c r="EZ278" s="1193"/>
      <c r="FA278" s="1193"/>
      <c r="FB278" s="1193"/>
      <c r="FC278" s="1193"/>
      <c r="FD278" s="1193"/>
      <c r="FE278" s="1193"/>
      <c r="FF278" s="1193"/>
      <c r="FG278" s="1193"/>
      <c r="FH278" s="1193"/>
      <c r="FI278" s="1193"/>
      <c r="FJ278" s="1193"/>
      <c r="FK278" s="1193"/>
      <c r="FL278" s="1193"/>
      <c r="FM278" s="1193"/>
      <c r="FN278" s="1193"/>
      <c r="FO278" s="1193"/>
      <c r="FP278" s="1193"/>
      <c r="FQ278" s="1193"/>
      <c r="FR278" s="1193"/>
      <c r="FS278" s="1193"/>
      <c r="FT278" s="1193"/>
      <c r="FU278" s="1193"/>
      <c r="FV278" s="1193"/>
      <c r="FW278" s="1193"/>
      <c r="FX278" s="1193"/>
      <c r="FY278" s="1193"/>
      <c r="FZ278" s="1193"/>
      <c r="GA278" s="1193"/>
      <c r="GB278" s="1193"/>
      <c r="GC278" s="1193"/>
      <c r="GD278" s="1193"/>
      <c r="GE278" s="1193"/>
      <c r="GF278" s="1193"/>
      <c r="GG278" s="1193"/>
      <c r="GH278" s="1193"/>
      <c r="GI278" s="1193"/>
      <c r="GJ278" s="1193"/>
      <c r="GK278" s="1193"/>
      <c r="GL278" s="1193"/>
      <c r="GM278" s="1193"/>
      <c r="GN278" s="1193"/>
      <c r="GO278" s="1193"/>
      <c r="GP278" s="1193"/>
      <c r="GQ278" s="1193"/>
      <c r="GR278" s="1193"/>
      <c r="GS278" s="1193"/>
      <c r="GT278" s="1193"/>
      <c r="GU278" s="1193"/>
      <c r="GV278" s="1193"/>
      <c r="GW278" s="1193"/>
      <c r="GX278" s="1193"/>
      <c r="GY278" s="1193"/>
      <c r="GZ278" s="1193"/>
      <c r="HA278" s="1193"/>
      <c r="HB278" s="1193"/>
      <c r="HC278" s="1193"/>
      <c r="HD278" s="1193"/>
      <c r="HE278" s="1193"/>
      <c r="HF278" s="1193"/>
      <c r="HG278" s="1193"/>
      <c r="HH278" s="1193"/>
      <c r="HI278" s="1193"/>
      <c r="HJ278" s="1193"/>
      <c r="HK278" s="1193"/>
      <c r="HL278" s="1193"/>
      <c r="HM278" s="1193"/>
      <c r="HN278" s="1193"/>
      <c r="HO278" s="1193"/>
      <c r="HP278" s="1193"/>
      <c r="HQ278" s="1193"/>
      <c r="HR278" s="1193"/>
      <c r="HS278" s="1193"/>
      <c r="HT278" s="1193"/>
      <c r="HU278" s="1193"/>
      <c r="HV278" s="1193"/>
      <c r="HW278" s="1193"/>
      <c r="HX278" s="1193"/>
      <c r="HY278" s="1193"/>
      <c r="HZ278" s="1193"/>
      <c r="IA278" s="1193"/>
      <c r="IB278" s="1193"/>
      <c r="IC278" s="1193"/>
      <c r="ID278" s="1193"/>
      <c r="IE278" s="1193"/>
      <c r="IF278" s="1193"/>
      <c r="IG278" s="1193"/>
      <c r="IH278" s="1193"/>
      <c r="II278" s="1193"/>
      <c r="IJ278" s="1193"/>
      <c r="IK278" s="1193"/>
      <c r="IL278" s="1193"/>
      <c r="IM278" s="1193"/>
      <c r="IN278" s="1193"/>
      <c r="IO278" s="1193"/>
      <c r="IP278" s="1193"/>
      <c r="IQ278" s="1193"/>
      <c r="IR278" s="1193"/>
      <c r="IS278" s="1193"/>
      <c r="IT278" s="1193"/>
      <c r="IU278" s="1193"/>
      <c r="IV278" s="1193"/>
    </row>
    <row r="279" spans="1:256">
      <c r="A279" s="1285"/>
      <c r="B279" s="1286"/>
      <c r="I279" s="1193"/>
      <c r="J279" s="1193"/>
      <c r="K279" s="1193"/>
      <c r="L279" s="1193"/>
      <c r="M279" s="1193"/>
      <c r="N279" s="1193"/>
      <c r="O279" s="1193"/>
      <c r="P279" s="1193"/>
      <c r="Q279" s="1193"/>
      <c r="R279" s="1193"/>
      <c r="S279" s="1193"/>
      <c r="T279" s="1193"/>
      <c r="U279" s="1193"/>
      <c r="V279" s="1193"/>
      <c r="W279" s="1193"/>
      <c r="X279" s="1193"/>
      <c r="Y279" s="1193"/>
      <c r="Z279" s="1193"/>
      <c r="AA279" s="1193"/>
      <c r="AB279" s="1193"/>
      <c r="AC279" s="1193"/>
      <c r="AD279" s="1193"/>
      <c r="AE279" s="1193"/>
      <c r="AF279" s="1193"/>
      <c r="AG279" s="1193"/>
      <c r="AH279" s="1193"/>
      <c r="AI279" s="1193"/>
      <c r="AJ279" s="1193"/>
      <c r="AK279" s="1193"/>
      <c r="AL279" s="1193"/>
      <c r="AM279" s="1193"/>
      <c r="AN279" s="1193"/>
      <c r="AO279" s="1193"/>
      <c r="AP279" s="1193"/>
      <c r="AQ279" s="1193"/>
      <c r="AR279" s="1193"/>
      <c r="AS279" s="1193"/>
      <c r="AT279" s="1193"/>
      <c r="AU279" s="1193"/>
      <c r="AV279" s="1193"/>
      <c r="AW279" s="1193"/>
      <c r="AX279" s="1193"/>
      <c r="AY279" s="1193"/>
      <c r="AZ279" s="1193"/>
      <c r="BA279" s="1193"/>
      <c r="BB279" s="1193"/>
      <c r="BC279" s="1193"/>
      <c r="BD279" s="1193"/>
      <c r="BE279" s="1193"/>
      <c r="BF279" s="1193"/>
      <c r="BG279" s="1193"/>
      <c r="BH279" s="1193"/>
      <c r="BI279" s="1193"/>
      <c r="BJ279" s="1193"/>
      <c r="BK279" s="1193"/>
      <c r="BL279" s="1193"/>
      <c r="BM279" s="1193"/>
      <c r="BN279" s="1193"/>
      <c r="BO279" s="1193"/>
      <c r="BP279" s="1193"/>
      <c r="BQ279" s="1193"/>
      <c r="BR279" s="1193"/>
      <c r="BS279" s="1193"/>
      <c r="BT279" s="1193"/>
      <c r="BU279" s="1193"/>
      <c r="BV279" s="1193"/>
      <c r="BW279" s="1193"/>
      <c r="BX279" s="1193"/>
      <c r="BY279" s="1193"/>
      <c r="BZ279" s="1193"/>
      <c r="CA279" s="1193"/>
      <c r="CB279" s="1193"/>
      <c r="CC279" s="1193"/>
      <c r="CD279" s="1193"/>
      <c r="CE279" s="1193"/>
      <c r="CF279" s="1193"/>
      <c r="CG279" s="1193"/>
      <c r="CH279" s="1193"/>
      <c r="CI279" s="1193"/>
      <c r="CJ279" s="1193"/>
      <c r="CK279" s="1193"/>
      <c r="CL279" s="1193"/>
      <c r="CM279" s="1193"/>
      <c r="CN279" s="1193"/>
      <c r="CO279" s="1193"/>
      <c r="CP279" s="1193"/>
      <c r="CQ279" s="1193"/>
      <c r="CR279" s="1193"/>
      <c r="CS279" s="1193"/>
      <c r="CT279" s="1193"/>
      <c r="CU279" s="1193"/>
      <c r="CV279" s="1193"/>
      <c r="CW279" s="1193"/>
      <c r="CX279" s="1193"/>
      <c r="CY279" s="1193"/>
      <c r="CZ279" s="1193"/>
      <c r="DA279" s="1193"/>
      <c r="DB279" s="1193"/>
      <c r="DC279" s="1193"/>
      <c r="DD279" s="1193"/>
      <c r="DE279" s="1193"/>
      <c r="DF279" s="1193"/>
      <c r="DG279" s="1193"/>
      <c r="DH279" s="1193"/>
      <c r="DI279" s="1193"/>
      <c r="DJ279" s="1193"/>
      <c r="DK279" s="1193"/>
      <c r="DL279" s="1193"/>
      <c r="DM279" s="1193"/>
      <c r="DN279" s="1193"/>
      <c r="DO279" s="1193"/>
      <c r="DP279" s="1193"/>
      <c r="DQ279" s="1193"/>
      <c r="DR279" s="1193"/>
      <c r="DS279" s="1193"/>
      <c r="DT279" s="1193"/>
      <c r="DU279" s="1193"/>
      <c r="DV279" s="1193"/>
      <c r="DW279" s="1193"/>
      <c r="DX279" s="1193"/>
      <c r="DY279" s="1193"/>
      <c r="DZ279" s="1193"/>
      <c r="EA279" s="1193"/>
      <c r="EB279" s="1193"/>
      <c r="EC279" s="1193"/>
      <c r="ED279" s="1193"/>
      <c r="EE279" s="1193"/>
      <c r="EF279" s="1193"/>
      <c r="EG279" s="1193"/>
      <c r="EH279" s="1193"/>
      <c r="EI279" s="1193"/>
      <c r="EJ279" s="1193"/>
      <c r="EK279" s="1193"/>
      <c r="EL279" s="1193"/>
      <c r="EM279" s="1193"/>
      <c r="EN279" s="1193"/>
      <c r="EO279" s="1193"/>
      <c r="EP279" s="1193"/>
      <c r="EQ279" s="1193"/>
      <c r="ER279" s="1193"/>
      <c r="ES279" s="1193"/>
      <c r="ET279" s="1193"/>
      <c r="EU279" s="1193"/>
      <c r="EV279" s="1193"/>
      <c r="EW279" s="1193"/>
      <c r="EX279" s="1193"/>
      <c r="EY279" s="1193"/>
      <c r="EZ279" s="1193"/>
      <c r="FA279" s="1193"/>
      <c r="FB279" s="1193"/>
      <c r="FC279" s="1193"/>
      <c r="FD279" s="1193"/>
      <c r="FE279" s="1193"/>
      <c r="FF279" s="1193"/>
      <c r="FG279" s="1193"/>
      <c r="FH279" s="1193"/>
      <c r="FI279" s="1193"/>
      <c r="FJ279" s="1193"/>
      <c r="FK279" s="1193"/>
      <c r="FL279" s="1193"/>
      <c r="FM279" s="1193"/>
      <c r="FN279" s="1193"/>
      <c r="FO279" s="1193"/>
      <c r="FP279" s="1193"/>
      <c r="FQ279" s="1193"/>
      <c r="FR279" s="1193"/>
      <c r="FS279" s="1193"/>
      <c r="FT279" s="1193"/>
      <c r="FU279" s="1193"/>
      <c r="FV279" s="1193"/>
      <c r="FW279" s="1193"/>
      <c r="FX279" s="1193"/>
      <c r="FY279" s="1193"/>
      <c r="FZ279" s="1193"/>
      <c r="GA279" s="1193"/>
      <c r="GB279" s="1193"/>
      <c r="GC279" s="1193"/>
      <c r="GD279" s="1193"/>
      <c r="GE279" s="1193"/>
      <c r="GF279" s="1193"/>
      <c r="GG279" s="1193"/>
      <c r="GH279" s="1193"/>
      <c r="GI279" s="1193"/>
      <c r="GJ279" s="1193"/>
      <c r="GK279" s="1193"/>
      <c r="GL279" s="1193"/>
      <c r="GM279" s="1193"/>
      <c r="GN279" s="1193"/>
      <c r="GO279" s="1193"/>
      <c r="GP279" s="1193"/>
      <c r="GQ279" s="1193"/>
      <c r="GR279" s="1193"/>
      <c r="GS279" s="1193"/>
      <c r="GT279" s="1193"/>
      <c r="GU279" s="1193"/>
      <c r="GV279" s="1193"/>
      <c r="GW279" s="1193"/>
      <c r="GX279" s="1193"/>
      <c r="GY279" s="1193"/>
      <c r="GZ279" s="1193"/>
      <c r="HA279" s="1193"/>
      <c r="HB279" s="1193"/>
      <c r="HC279" s="1193"/>
      <c r="HD279" s="1193"/>
      <c r="HE279" s="1193"/>
      <c r="HF279" s="1193"/>
      <c r="HG279" s="1193"/>
      <c r="HH279" s="1193"/>
      <c r="HI279" s="1193"/>
      <c r="HJ279" s="1193"/>
      <c r="HK279" s="1193"/>
      <c r="HL279" s="1193"/>
      <c r="HM279" s="1193"/>
      <c r="HN279" s="1193"/>
      <c r="HO279" s="1193"/>
      <c r="HP279" s="1193"/>
      <c r="HQ279" s="1193"/>
      <c r="HR279" s="1193"/>
      <c r="HS279" s="1193"/>
      <c r="HT279" s="1193"/>
      <c r="HU279" s="1193"/>
      <c r="HV279" s="1193"/>
      <c r="HW279" s="1193"/>
      <c r="HX279" s="1193"/>
      <c r="HY279" s="1193"/>
      <c r="HZ279" s="1193"/>
      <c r="IA279" s="1193"/>
      <c r="IB279" s="1193"/>
      <c r="IC279" s="1193"/>
      <c r="ID279" s="1193"/>
      <c r="IE279" s="1193"/>
      <c r="IF279" s="1193"/>
      <c r="IG279" s="1193"/>
      <c r="IH279" s="1193"/>
      <c r="II279" s="1193"/>
      <c r="IJ279" s="1193"/>
      <c r="IK279" s="1193"/>
      <c r="IL279" s="1193"/>
      <c r="IM279" s="1193"/>
      <c r="IN279" s="1193"/>
      <c r="IO279" s="1193"/>
      <c r="IP279" s="1193"/>
      <c r="IQ279" s="1193"/>
      <c r="IR279" s="1193"/>
      <c r="IS279" s="1193"/>
      <c r="IT279" s="1193"/>
      <c r="IU279" s="1193"/>
      <c r="IV279" s="1193"/>
    </row>
    <row r="280" spans="1:256">
      <c r="A280" s="1285"/>
      <c r="B280" s="1286"/>
      <c r="I280" s="1193"/>
      <c r="J280" s="1193"/>
      <c r="K280" s="1193"/>
      <c r="L280" s="1193"/>
      <c r="M280" s="1193"/>
      <c r="N280" s="1193"/>
      <c r="O280" s="1193"/>
      <c r="P280" s="1193"/>
      <c r="Q280" s="1193"/>
      <c r="R280" s="1193"/>
      <c r="S280" s="1193"/>
      <c r="T280" s="1193"/>
      <c r="U280" s="1193"/>
      <c r="V280" s="1193"/>
      <c r="W280" s="1193"/>
      <c r="X280" s="1193"/>
      <c r="Y280" s="1193"/>
      <c r="Z280" s="1193"/>
      <c r="AA280" s="1193"/>
      <c r="AB280" s="1193"/>
      <c r="AC280" s="1193"/>
      <c r="AD280" s="1193"/>
      <c r="AE280" s="1193"/>
      <c r="AF280" s="1193"/>
      <c r="AG280" s="1193"/>
      <c r="AH280" s="1193"/>
      <c r="AI280" s="1193"/>
      <c r="AJ280" s="1193"/>
      <c r="AK280" s="1193"/>
      <c r="AL280" s="1193"/>
      <c r="AM280" s="1193"/>
      <c r="AN280" s="1193"/>
      <c r="AO280" s="1193"/>
      <c r="AP280" s="1193"/>
      <c r="AQ280" s="1193"/>
      <c r="AR280" s="1193"/>
      <c r="AS280" s="1193"/>
      <c r="AT280" s="1193"/>
      <c r="AU280" s="1193"/>
      <c r="AV280" s="1193"/>
      <c r="AW280" s="1193"/>
      <c r="AX280" s="1193"/>
      <c r="AY280" s="1193"/>
      <c r="AZ280" s="1193"/>
      <c r="BA280" s="1193"/>
      <c r="BB280" s="1193"/>
      <c r="BC280" s="1193"/>
      <c r="BD280" s="1193"/>
      <c r="BE280" s="1193"/>
      <c r="BF280" s="1193"/>
      <c r="BG280" s="1193"/>
      <c r="BH280" s="1193"/>
      <c r="BI280" s="1193"/>
      <c r="BJ280" s="1193"/>
      <c r="BK280" s="1193"/>
      <c r="BL280" s="1193"/>
      <c r="BM280" s="1193"/>
      <c r="BN280" s="1193"/>
      <c r="BO280" s="1193"/>
      <c r="BP280" s="1193"/>
      <c r="BQ280" s="1193"/>
      <c r="BR280" s="1193"/>
      <c r="BS280" s="1193"/>
      <c r="BT280" s="1193"/>
      <c r="BU280" s="1193"/>
      <c r="BV280" s="1193"/>
      <c r="BW280" s="1193"/>
      <c r="BX280" s="1193"/>
      <c r="BY280" s="1193"/>
      <c r="BZ280" s="1193"/>
      <c r="CA280" s="1193"/>
      <c r="CB280" s="1193"/>
      <c r="CC280" s="1193"/>
      <c r="CD280" s="1193"/>
      <c r="CE280" s="1193"/>
      <c r="CF280" s="1193"/>
      <c r="CG280" s="1193"/>
      <c r="CH280" s="1193"/>
      <c r="CI280" s="1193"/>
      <c r="CJ280" s="1193"/>
      <c r="CK280" s="1193"/>
      <c r="CL280" s="1193"/>
      <c r="CM280" s="1193"/>
      <c r="CN280" s="1193"/>
      <c r="CO280" s="1193"/>
      <c r="CP280" s="1193"/>
      <c r="CQ280" s="1193"/>
      <c r="CR280" s="1193"/>
      <c r="CS280" s="1193"/>
      <c r="CT280" s="1193"/>
      <c r="CU280" s="1193"/>
      <c r="CV280" s="1193"/>
      <c r="CW280" s="1193"/>
      <c r="CX280" s="1193"/>
      <c r="CY280" s="1193"/>
      <c r="CZ280" s="1193"/>
      <c r="DA280" s="1193"/>
      <c r="DB280" s="1193"/>
      <c r="DC280" s="1193"/>
      <c r="DD280" s="1193"/>
      <c r="DE280" s="1193"/>
      <c r="DF280" s="1193"/>
      <c r="DG280" s="1193"/>
      <c r="DH280" s="1193"/>
      <c r="DI280" s="1193"/>
      <c r="DJ280" s="1193"/>
      <c r="DK280" s="1193"/>
      <c r="DL280" s="1193"/>
      <c r="DM280" s="1193"/>
      <c r="DN280" s="1193"/>
      <c r="DO280" s="1193"/>
      <c r="DP280" s="1193"/>
      <c r="DQ280" s="1193"/>
      <c r="DR280" s="1193"/>
      <c r="DS280" s="1193"/>
      <c r="DT280" s="1193"/>
      <c r="DU280" s="1193"/>
      <c r="DV280" s="1193"/>
      <c r="DW280" s="1193"/>
      <c r="DX280" s="1193"/>
      <c r="DY280" s="1193"/>
      <c r="DZ280" s="1193"/>
      <c r="EA280" s="1193"/>
      <c r="EB280" s="1193"/>
      <c r="EC280" s="1193"/>
      <c r="ED280" s="1193"/>
      <c r="EE280" s="1193"/>
      <c r="EF280" s="1193"/>
      <c r="EG280" s="1193"/>
      <c r="EH280" s="1193"/>
      <c r="EI280" s="1193"/>
      <c r="EJ280" s="1193"/>
      <c r="EK280" s="1193"/>
      <c r="EL280" s="1193"/>
      <c r="EM280" s="1193"/>
      <c r="EN280" s="1193"/>
      <c r="EO280" s="1193"/>
      <c r="EP280" s="1193"/>
      <c r="EQ280" s="1193"/>
      <c r="ER280" s="1193"/>
      <c r="ES280" s="1193"/>
      <c r="ET280" s="1193"/>
      <c r="EU280" s="1193"/>
      <c r="EV280" s="1193"/>
      <c r="EW280" s="1193"/>
      <c r="EX280" s="1193"/>
      <c r="EY280" s="1193"/>
      <c r="EZ280" s="1193"/>
      <c r="FA280" s="1193"/>
      <c r="FB280" s="1193"/>
      <c r="FC280" s="1193"/>
      <c r="FD280" s="1193"/>
      <c r="FE280" s="1193"/>
      <c r="FF280" s="1193"/>
      <c r="FG280" s="1193"/>
      <c r="FH280" s="1193"/>
      <c r="FI280" s="1193"/>
      <c r="FJ280" s="1193"/>
      <c r="FK280" s="1193"/>
      <c r="FL280" s="1193"/>
      <c r="FM280" s="1193"/>
      <c r="FN280" s="1193"/>
      <c r="FO280" s="1193"/>
      <c r="FP280" s="1193"/>
      <c r="FQ280" s="1193"/>
      <c r="FR280" s="1193"/>
      <c r="FS280" s="1193"/>
      <c r="FT280" s="1193"/>
      <c r="FU280" s="1193"/>
      <c r="FV280" s="1193"/>
      <c r="FW280" s="1193"/>
      <c r="FX280" s="1193"/>
      <c r="FY280" s="1193"/>
      <c r="FZ280" s="1193"/>
      <c r="GA280" s="1193"/>
      <c r="GB280" s="1193"/>
      <c r="GC280" s="1193"/>
      <c r="GD280" s="1193"/>
      <c r="GE280" s="1193"/>
      <c r="GF280" s="1193"/>
      <c r="GG280" s="1193"/>
      <c r="GH280" s="1193"/>
      <c r="GI280" s="1193"/>
      <c r="GJ280" s="1193"/>
      <c r="GK280" s="1193"/>
      <c r="GL280" s="1193"/>
      <c r="GM280" s="1193"/>
      <c r="GN280" s="1193"/>
      <c r="GO280" s="1193"/>
      <c r="GP280" s="1193"/>
      <c r="GQ280" s="1193"/>
      <c r="GR280" s="1193"/>
      <c r="GS280" s="1193"/>
      <c r="GT280" s="1193"/>
      <c r="GU280" s="1193"/>
      <c r="GV280" s="1193"/>
      <c r="GW280" s="1193"/>
      <c r="GX280" s="1193"/>
      <c r="GY280" s="1193"/>
      <c r="GZ280" s="1193"/>
      <c r="HA280" s="1193"/>
      <c r="HB280" s="1193"/>
      <c r="HC280" s="1193"/>
      <c r="HD280" s="1193"/>
      <c r="HE280" s="1193"/>
      <c r="HF280" s="1193"/>
      <c r="HG280" s="1193"/>
      <c r="HH280" s="1193"/>
      <c r="HI280" s="1193"/>
      <c r="HJ280" s="1193"/>
      <c r="HK280" s="1193"/>
      <c r="HL280" s="1193"/>
      <c r="HM280" s="1193"/>
      <c r="HN280" s="1193"/>
      <c r="HO280" s="1193"/>
      <c r="HP280" s="1193"/>
      <c r="HQ280" s="1193"/>
      <c r="HR280" s="1193"/>
      <c r="HS280" s="1193"/>
      <c r="HT280" s="1193"/>
      <c r="HU280" s="1193"/>
      <c r="HV280" s="1193"/>
      <c r="HW280" s="1193"/>
      <c r="HX280" s="1193"/>
      <c r="HY280" s="1193"/>
      <c r="HZ280" s="1193"/>
      <c r="IA280" s="1193"/>
      <c r="IB280" s="1193"/>
      <c r="IC280" s="1193"/>
      <c r="ID280" s="1193"/>
      <c r="IE280" s="1193"/>
      <c r="IF280" s="1193"/>
      <c r="IG280" s="1193"/>
      <c r="IH280" s="1193"/>
      <c r="II280" s="1193"/>
      <c r="IJ280" s="1193"/>
      <c r="IK280" s="1193"/>
      <c r="IL280" s="1193"/>
      <c r="IM280" s="1193"/>
      <c r="IN280" s="1193"/>
      <c r="IO280" s="1193"/>
      <c r="IP280" s="1193"/>
      <c r="IQ280" s="1193"/>
      <c r="IR280" s="1193"/>
      <c r="IS280" s="1193"/>
      <c r="IT280" s="1193"/>
      <c r="IU280" s="1193"/>
      <c r="IV280" s="1193"/>
    </row>
    <row r="281" spans="1:256">
      <c r="A281" s="1285"/>
      <c r="B281" s="1286"/>
      <c r="I281" s="1193"/>
      <c r="J281" s="1193"/>
      <c r="K281" s="1193"/>
      <c r="L281" s="1193"/>
      <c r="M281" s="1193"/>
      <c r="N281" s="1193"/>
      <c r="O281" s="1193"/>
      <c r="P281" s="1193"/>
      <c r="Q281" s="1193"/>
      <c r="R281" s="1193"/>
      <c r="S281" s="1193"/>
      <c r="T281" s="1193"/>
      <c r="U281" s="1193"/>
      <c r="V281" s="1193"/>
      <c r="W281" s="1193"/>
      <c r="X281" s="1193"/>
      <c r="Y281" s="1193"/>
      <c r="Z281" s="1193"/>
      <c r="AA281" s="1193"/>
      <c r="AB281" s="1193"/>
      <c r="AC281" s="1193"/>
      <c r="AD281" s="1193"/>
      <c r="AE281" s="1193"/>
      <c r="AF281" s="1193"/>
      <c r="AG281" s="1193"/>
      <c r="AH281" s="1193"/>
      <c r="AI281" s="1193"/>
      <c r="AJ281" s="1193"/>
      <c r="AK281" s="1193"/>
      <c r="AL281" s="1193"/>
      <c r="AM281" s="1193"/>
      <c r="AN281" s="1193"/>
      <c r="AO281" s="1193"/>
      <c r="AP281" s="1193"/>
      <c r="AQ281" s="1193"/>
      <c r="AR281" s="1193"/>
      <c r="AS281" s="1193"/>
      <c r="AT281" s="1193"/>
      <c r="AU281" s="1193"/>
      <c r="AV281" s="1193"/>
      <c r="AW281" s="1193"/>
      <c r="AX281" s="1193"/>
      <c r="AY281" s="1193"/>
      <c r="AZ281" s="1193"/>
      <c r="BA281" s="1193"/>
      <c r="BB281" s="1193"/>
      <c r="BC281" s="1193"/>
      <c r="BD281" s="1193"/>
      <c r="BE281" s="1193"/>
      <c r="BF281" s="1193"/>
      <c r="BG281" s="1193"/>
      <c r="BH281" s="1193"/>
      <c r="BI281" s="1193"/>
      <c r="BJ281" s="1193"/>
      <c r="BK281" s="1193"/>
      <c r="BL281" s="1193"/>
      <c r="BM281" s="1193"/>
      <c r="BN281" s="1193"/>
      <c r="BO281" s="1193"/>
      <c r="BP281" s="1193"/>
      <c r="BQ281" s="1193"/>
      <c r="BR281" s="1193"/>
      <c r="BS281" s="1193"/>
      <c r="BT281" s="1193"/>
      <c r="BU281" s="1193"/>
      <c r="BV281" s="1193"/>
      <c r="BW281" s="1193"/>
      <c r="BX281" s="1193"/>
      <c r="BY281" s="1193"/>
      <c r="BZ281" s="1193"/>
      <c r="CA281" s="1193"/>
      <c r="CB281" s="1193"/>
      <c r="CC281" s="1193"/>
      <c r="CD281" s="1193"/>
      <c r="CE281" s="1193"/>
      <c r="CF281" s="1193"/>
      <c r="CG281" s="1193"/>
      <c r="CH281" s="1193"/>
      <c r="CI281" s="1193"/>
      <c r="CJ281" s="1193"/>
      <c r="CK281" s="1193"/>
      <c r="CL281" s="1193"/>
      <c r="CM281" s="1193"/>
      <c r="CN281" s="1193"/>
      <c r="CO281" s="1193"/>
      <c r="CP281" s="1193"/>
      <c r="CQ281" s="1193"/>
      <c r="CR281" s="1193"/>
      <c r="CS281" s="1193"/>
      <c r="CT281" s="1193"/>
      <c r="CU281" s="1193"/>
      <c r="CV281" s="1193"/>
      <c r="CW281" s="1193"/>
      <c r="CX281" s="1193"/>
      <c r="CY281" s="1193"/>
      <c r="CZ281" s="1193"/>
      <c r="DA281" s="1193"/>
      <c r="DB281" s="1193"/>
      <c r="DC281" s="1193"/>
      <c r="DD281" s="1193"/>
      <c r="DE281" s="1193"/>
      <c r="DF281" s="1193"/>
      <c r="DG281" s="1193"/>
      <c r="DH281" s="1193"/>
      <c r="DI281" s="1193"/>
      <c r="DJ281" s="1193"/>
      <c r="DK281" s="1193"/>
      <c r="DL281" s="1193"/>
      <c r="DM281" s="1193"/>
      <c r="DN281" s="1193"/>
      <c r="DO281" s="1193"/>
      <c r="DP281" s="1193"/>
      <c r="DQ281" s="1193"/>
      <c r="DR281" s="1193"/>
      <c r="DS281" s="1193"/>
      <c r="DT281" s="1193"/>
      <c r="DU281" s="1193"/>
      <c r="DV281" s="1193"/>
      <c r="DW281" s="1193"/>
      <c r="DX281" s="1193"/>
      <c r="DY281" s="1193"/>
      <c r="DZ281" s="1193"/>
      <c r="EA281" s="1193"/>
      <c r="EB281" s="1193"/>
      <c r="EC281" s="1193"/>
      <c r="ED281" s="1193"/>
      <c r="EE281" s="1193"/>
      <c r="EF281" s="1193"/>
      <c r="EG281" s="1193"/>
      <c r="EH281" s="1193"/>
      <c r="EI281" s="1193"/>
      <c r="EJ281" s="1193"/>
      <c r="EK281" s="1193"/>
      <c r="EL281" s="1193"/>
      <c r="EM281" s="1193"/>
      <c r="EN281" s="1193"/>
      <c r="EO281" s="1193"/>
      <c r="EP281" s="1193"/>
      <c r="EQ281" s="1193"/>
      <c r="ER281" s="1193"/>
      <c r="ES281" s="1193"/>
      <c r="ET281" s="1193"/>
      <c r="EU281" s="1193"/>
      <c r="EV281" s="1193"/>
      <c r="EW281" s="1193"/>
      <c r="EX281" s="1193"/>
      <c r="EY281" s="1193"/>
      <c r="EZ281" s="1193"/>
      <c r="FA281" s="1193"/>
      <c r="FB281" s="1193"/>
      <c r="FC281" s="1193"/>
      <c r="FD281" s="1193"/>
      <c r="FE281" s="1193"/>
      <c r="FF281" s="1193"/>
      <c r="FG281" s="1193"/>
      <c r="FH281" s="1193"/>
      <c r="FI281" s="1193"/>
      <c r="FJ281" s="1193"/>
      <c r="FK281" s="1193"/>
      <c r="FL281" s="1193"/>
      <c r="FM281" s="1193"/>
      <c r="FN281" s="1193"/>
      <c r="FO281" s="1193"/>
      <c r="FP281" s="1193"/>
      <c r="FQ281" s="1193"/>
      <c r="FR281" s="1193"/>
      <c r="FS281" s="1193"/>
      <c r="FT281" s="1193"/>
      <c r="FU281" s="1193"/>
      <c r="FV281" s="1193"/>
      <c r="FW281" s="1193"/>
      <c r="FX281" s="1193"/>
      <c r="FY281" s="1193"/>
      <c r="FZ281" s="1193"/>
      <c r="GA281" s="1193"/>
      <c r="GB281" s="1193"/>
      <c r="GC281" s="1193"/>
      <c r="GD281" s="1193"/>
      <c r="GE281" s="1193"/>
      <c r="GF281" s="1193"/>
      <c r="GG281" s="1193"/>
      <c r="GH281" s="1193"/>
      <c r="GI281" s="1193"/>
      <c r="GJ281" s="1193"/>
      <c r="GK281" s="1193"/>
      <c r="GL281" s="1193"/>
      <c r="GM281" s="1193"/>
      <c r="GN281" s="1193"/>
      <c r="GO281" s="1193"/>
      <c r="GP281" s="1193"/>
      <c r="GQ281" s="1193"/>
      <c r="GR281" s="1193"/>
      <c r="GS281" s="1193"/>
      <c r="GT281" s="1193"/>
      <c r="GU281" s="1193"/>
      <c r="GV281" s="1193"/>
      <c r="GW281" s="1193"/>
      <c r="GX281" s="1193"/>
      <c r="GY281" s="1193"/>
      <c r="GZ281" s="1193"/>
      <c r="HA281" s="1193"/>
      <c r="HB281" s="1193"/>
      <c r="HC281" s="1193"/>
      <c r="HD281" s="1193"/>
      <c r="HE281" s="1193"/>
      <c r="HF281" s="1193"/>
      <c r="HG281" s="1193"/>
      <c r="HH281" s="1193"/>
      <c r="HI281" s="1193"/>
      <c r="HJ281" s="1193"/>
      <c r="HK281" s="1193"/>
      <c r="HL281" s="1193"/>
      <c r="HM281" s="1193"/>
      <c r="HN281" s="1193"/>
      <c r="HO281" s="1193"/>
      <c r="HP281" s="1193"/>
      <c r="HQ281" s="1193"/>
      <c r="HR281" s="1193"/>
      <c r="HS281" s="1193"/>
      <c r="HT281" s="1193"/>
      <c r="HU281" s="1193"/>
      <c r="HV281" s="1193"/>
      <c r="HW281" s="1193"/>
      <c r="HX281" s="1193"/>
      <c r="HY281" s="1193"/>
      <c r="HZ281" s="1193"/>
      <c r="IA281" s="1193"/>
      <c r="IB281" s="1193"/>
      <c r="IC281" s="1193"/>
      <c r="ID281" s="1193"/>
      <c r="IE281" s="1193"/>
      <c r="IF281" s="1193"/>
      <c r="IG281" s="1193"/>
      <c r="IH281" s="1193"/>
      <c r="II281" s="1193"/>
      <c r="IJ281" s="1193"/>
      <c r="IK281" s="1193"/>
      <c r="IL281" s="1193"/>
      <c r="IM281" s="1193"/>
      <c r="IN281" s="1193"/>
      <c r="IO281" s="1193"/>
      <c r="IP281" s="1193"/>
      <c r="IQ281" s="1193"/>
      <c r="IR281" s="1193"/>
      <c r="IS281" s="1193"/>
      <c r="IT281" s="1193"/>
      <c r="IU281" s="1193"/>
      <c r="IV281" s="1193"/>
    </row>
    <row r="282" spans="1:256">
      <c r="A282" s="1285"/>
      <c r="B282" s="1286"/>
      <c r="I282" s="1193"/>
      <c r="J282" s="1193"/>
      <c r="K282" s="1193"/>
      <c r="L282" s="1193"/>
      <c r="M282" s="1193"/>
      <c r="N282" s="1193"/>
      <c r="O282" s="1193"/>
      <c r="P282" s="1193"/>
      <c r="Q282" s="1193"/>
      <c r="R282" s="1193"/>
      <c r="S282" s="1193"/>
      <c r="T282" s="1193"/>
      <c r="U282" s="1193"/>
      <c r="V282" s="1193"/>
      <c r="W282" s="1193"/>
      <c r="X282" s="1193"/>
      <c r="Y282" s="1193"/>
      <c r="Z282" s="1193"/>
      <c r="AA282" s="1193"/>
      <c r="AB282" s="1193"/>
      <c r="AC282" s="1193"/>
      <c r="AD282" s="1193"/>
      <c r="AE282" s="1193"/>
      <c r="AF282" s="1193"/>
      <c r="AG282" s="1193"/>
      <c r="AH282" s="1193"/>
      <c r="AI282" s="1193"/>
      <c r="AJ282" s="1193"/>
      <c r="AK282" s="1193"/>
      <c r="AL282" s="1193"/>
      <c r="AM282" s="1193"/>
      <c r="AN282" s="1193"/>
      <c r="AO282" s="1193"/>
      <c r="AP282" s="1193"/>
      <c r="AQ282" s="1193"/>
      <c r="AR282" s="1193"/>
      <c r="AS282" s="1193"/>
      <c r="AT282" s="1193"/>
      <c r="AU282" s="1193"/>
      <c r="AV282" s="1193"/>
      <c r="AW282" s="1193"/>
      <c r="AX282" s="1193"/>
      <c r="AY282" s="1193"/>
      <c r="AZ282" s="1193"/>
      <c r="BA282" s="1193"/>
      <c r="BB282" s="1193"/>
      <c r="BC282" s="1193"/>
      <c r="BD282" s="1193"/>
      <c r="BE282" s="1193"/>
      <c r="BF282" s="1193"/>
      <c r="BG282" s="1193"/>
      <c r="BH282" s="1193"/>
      <c r="BI282" s="1193"/>
      <c r="BJ282" s="1193"/>
      <c r="BK282" s="1193"/>
      <c r="BL282" s="1193"/>
      <c r="BM282" s="1193"/>
      <c r="BN282" s="1193"/>
      <c r="BO282" s="1193"/>
      <c r="BP282" s="1193"/>
      <c r="BQ282" s="1193"/>
      <c r="BR282" s="1193"/>
      <c r="BS282" s="1193"/>
      <c r="BT282" s="1193"/>
      <c r="BU282" s="1193"/>
      <c r="BV282" s="1193"/>
      <c r="BW282" s="1193"/>
      <c r="BX282" s="1193"/>
      <c r="BY282" s="1193"/>
      <c r="BZ282" s="1193"/>
      <c r="CA282" s="1193"/>
      <c r="CB282" s="1193"/>
      <c r="CC282" s="1193"/>
      <c r="CD282" s="1193"/>
      <c r="CE282" s="1193"/>
      <c r="CF282" s="1193"/>
      <c r="CG282" s="1193"/>
      <c r="CH282" s="1193"/>
      <c r="CI282" s="1193"/>
      <c r="CJ282" s="1193"/>
      <c r="CK282" s="1193"/>
      <c r="CL282" s="1193"/>
      <c r="CM282" s="1193"/>
      <c r="CN282" s="1193"/>
      <c r="CO282" s="1193"/>
      <c r="CP282" s="1193"/>
      <c r="CQ282" s="1193"/>
      <c r="CR282" s="1193"/>
      <c r="CS282" s="1193"/>
      <c r="CT282" s="1193"/>
      <c r="CU282" s="1193"/>
      <c r="CV282" s="1193"/>
      <c r="CW282" s="1193"/>
      <c r="CX282" s="1193"/>
      <c r="CY282" s="1193"/>
      <c r="CZ282" s="1193"/>
      <c r="DA282" s="1193"/>
      <c r="DB282" s="1193"/>
      <c r="DC282" s="1193"/>
      <c r="DD282" s="1193"/>
      <c r="DE282" s="1193"/>
      <c r="DF282" s="1193"/>
      <c r="DG282" s="1193"/>
      <c r="DH282" s="1193"/>
      <c r="DI282" s="1193"/>
      <c r="DJ282" s="1193"/>
      <c r="DK282" s="1193"/>
      <c r="DL282" s="1193"/>
      <c r="DM282" s="1193"/>
      <c r="DN282" s="1193"/>
      <c r="DO282" s="1193"/>
      <c r="DP282" s="1193"/>
      <c r="DQ282" s="1193"/>
      <c r="DR282" s="1193"/>
      <c r="DS282" s="1193"/>
      <c r="DT282" s="1193"/>
      <c r="DU282" s="1193"/>
      <c r="DV282" s="1193"/>
      <c r="DW282" s="1193"/>
      <c r="DX282" s="1193"/>
      <c r="DY282" s="1193"/>
      <c r="DZ282" s="1193"/>
      <c r="EA282" s="1193"/>
      <c r="EB282" s="1193"/>
      <c r="EC282" s="1193"/>
      <c r="ED282" s="1193"/>
      <c r="EE282" s="1193"/>
      <c r="EF282" s="1193"/>
      <c r="EG282" s="1193"/>
      <c r="EH282" s="1193"/>
      <c r="EI282" s="1193"/>
      <c r="EJ282" s="1193"/>
      <c r="EK282" s="1193"/>
      <c r="EL282" s="1193"/>
      <c r="EM282" s="1193"/>
      <c r="EN282" s="1193"/>
      <c r="EO282" s="1193"/>
      <c r="EP282" s="1193"/>
      <c r="EQ282" s="1193"/>
      <c r="ER282" s="1193"/>
      <c r="ES282" s="1193"/>
      <c r="ET282" s="1193"/>
      <c r="EU282" s="1193"/>
      <c r="EV282" s="1193"/>
      <c r="EW282" s="1193"/>
      <c r="EX282" s="1193"/>
      <c r="EY282" s="1193"/>
      <c r="EZ282" s="1193"/>
      <c r="FA282" s="1193"/>
      <c r="FB282" s="1193"/>
      <c r="FC282" s="1193"/>
      <c r="FD282" s="1193"/>
      <c r="FE282" s="1193"/>
      <c r="FF282" s="1193"/>
      <c r="FG282" s="1193"/>
      <c r="FH282" s="1193"/>
      <c r="FI282" s="1193"/>
      <c r="FJ282" s="1193"/>
      <c r="FK282" s="1193"/>
      <c r="FL282" s="1193"/>
      <c r="FM282" s="1193"/>
      <c r="FN282" s="1193"/>
      <c r="FO282" s="1193"/>
      <c r="FP282" s="1193"/>
      <c r="FQ282" s="1193"/>
      <c r="FR282" s="1193"/>
      <c r="FS282" s="1193"/>
      <c r="FT282" s="1193"/>
      <c r="FU282" s="1193"/>
      <c r="FV282" s="1193"/>
      <c r="FW282" s="1193"/>
      <c r="FX282" s="1193"/>
      <c r="FY282" s="1193"/>
      <c r="FZ282" s="1193"/>
      <c r="GA282" s="1193"/>
      <c r="GB282" s="1193"/>
      <c r="GC282" s="1193"/>
      <c r="GD282" s="1193"/>
      <c r="GE282" s="1193"/>
      <c r="GF282" s="1193"/>
      <c r="GG282" s="1193"/>
      <c r="GH282" s="1193"/>
      <c r="GI282" s="1193"/>
      <c r="GJ282" s="1193"/>
      <c r="GK282" s="1193"/>
      <c r="GL282" s="1193"/>
      <c r="GM282" s="1193"/>
      <c r="GN282" s="1193"/>
      <c r="GO282" s="1193"/>
      <c r="GP282" s="1193"/>
      <c r="GQ282" s="1193"/>
      <c r="GR282" s="1193"/>
      <c r="GS282" s="1193"/>
      <c r="GT282" s="1193"/>
      <c r="GU282" s="1193"/>
      <c r="GV282" s="1193"/>
      <c r="GW282" s="1193"/>
      <c r="GX282" s="1193"/>
      <c r="GY282" s="1193"/>
      <c r="GZ282" s="1193"/>
      <c r="HA282" s="1193"/>
      <c r="HB282" s="1193"/>
      <c r="HC282" s="1193"/>
      <c r="HD282" s="1193"/>
      <c r="HE282" s="1193"/>
      <c r="HF282" s="1193"/>
      <c r="HG282" s="1193"/>
      <c r="HH282" s="1193"/>
      <c r="HI282" s="1193"/>
      <c r="HJ282" s="1193"/>
      <c r="HK282" s="1193"/>
      <c r="HL282" s="1193"/>
      <c r="HM282" s="1193"/>
      <c r="HN282" s="1193"/>
      <c r="HO282" s="1193"/>
      <c r="HP282" s="1193"/>
      <c r="HQ282" s="1193"/>
      <c r="HR282" s="1193"/>
      <c r="HS282" s="1193"/>
      <c r="HT282" s="1193"/>
      <c r="HU282" s="1193"/>
      <c r="HV282" s="1193"/>
      <c r="HW282" s="1193"/>
      <c r="HX282" s="1193"/>
      <c r="HY282" s="1193"/>
      <c r="HZ282" s="1193"/>
      <c r="IA282" s="1193"/>
      <c r="IB282" s="1193"/>
      <c r="IC282" s="1193"/>
      <c r="ID282" s="1193"/>
      <c r="IE282" s="1193"/>
      <c r="IF282" s="1193"/>
      <c r="IG282" s="1193"/>
      <c r="IH282" s="1193"/>
      <c r="II282" s="1193"/>
      <c r="IJ282" s="1193"/>
      <c r="IK282" s="1193"/>
      <c r="IL282" s="1193"/>
      <c r="IM282" s="1193"/>
      <c r="IN282" s="1193"/>
      <c r="IO282" s="1193"/>
      <c r="IP282" s="1193"/>
      <c r="IQ282" s="1193"/>
      <c r="IR282" s="1193"/>
      <c r="IS282" s="1193"/>
      <c r="IT282" s="1193"/>
      <c r="IU282" s="1193"/>
      <c r="IV282" s="1193"/>
    </row>
    <row r="283" spans="1:256">
      <c r="A283" s="1285"/>
      <c r="B283" s="1286"/>
      <c r="I283" s="1193"/>
      <c r="J283" s="1193"/>
      <c r="K283" s="1193"/>
      <c r="L283" s="1193"/>
      <c r="M283" s="1193"/>
      <c r="N283" s="1193"/>
      <c r="O283" s="1193"/>
      <c r="P283" s="1193"/>
      <c r="Q283" s="1193"/>
      <c r="R283" s="1193"/>
      <c r="S283" s="1193"/>
      <c r="T283" s="1193"/>
      <c r="U283" s="1193"/>
      <c r="V283" s="1193"/>
      <c r="W283" s="1193"/>
      <c r="X283" s="1193"/>
      <c r="Y283" s="1193"/>
      <c r="Z283" s="1193"/>
      <c r="AA283" s="1193"/>
      <c r="AB283" s="1193"/>
      <c r="AC283" s="1193"/>
      <c r="AD283" s="1193"/>
      <c r="AE283" s="1193"/>
      <c r="AF283" s="1193"/>
      <c r="AG283" s="1193"/>
      <c r="AH283" s="1193"/>
      <c r="AI283" s="1193"/>
      <c r="AJ283" s="1193"/>
      <c r="AK283" s="1193"/>
      <c r="AL283" s="1193"/>
      <c r="AM283" s="1193"/>
      <c r="AN283" s="1193"/>
      <c r="AO283" s="1193"/>
      <c r="AP283" s="1193"/>
      <c r="AQ283" s="1193"/>
      <c r="AR283" s="1193"/>
      <c r="AS283" s="1193"/>
      <c r="AT283" s="1193"/>
      <c r="AU283" s="1193"/>
      <c r="AV283" s="1193"/>
      <c r="AW283" s="1193"/>
      <c r="AX283" s="1193"/>
      <c r="AY283" s="1193"/>
      <c r="AZ283" s="1193"/>
      <c r="BA283" s="1193"/>
      <c r="BB283" s="1193"/>
      <c r="BC283" s="1193"/>
      <c r="BD283" s="1193"/>
      <c r="BE283" s="1193"/>
      <c r="BF283" s="1193"/>
      <c r="BG283" s="1193"/>
      <c r="BH283" s="1193"/>
      <c r="BI283" s="1193"/>
      <c r="BJ283" s="1193"/>
      <c r="BK283" s="1193"/>
      <c r="BL283" s="1193"/>
      <c r="BM283" s="1193"/>
      <c r="BN283" s="1193"/>
      <c r="BO283" s="1193"/>
      <c r="BP283" s="1193"/>
      <c r="BQ283" s="1193"/>
      <c r="BR283" s="1193"/>
      <c r="BS283" s="1193"/>
      <c r="BT283" s="1193"/>
      <c r="BU283" s="1193"/>
      <c r="BV283" s="1193"/>
      <c r="BW283" s="1193"/>
      <c r="BX283" s="1193"/>
      <c r="BY283" s="1193"/>
      <c r="BZ283" s="1193"/>
      <c r="CA283" s="1193"/>
      <c r="CB283" s="1193"/>
      <c r="CC283" s="1193"/>
      <c r="CD283" s="1193"/>
      <c r="CE283" s="1193"/>
      <c r="CF283" s="1193"/>
      <c r="CG283" s="1193"/>
      <c r="CH283" s="1193"/>
      <c r="CI283" s="1193"/>
      <c r="CJ283" s="1193"/>
      <c r="CK283" s="1193"/>
      <c r="CL283" s="1193"/>
      <c r="CM283" s="1193"/>
      <c r="CN283" s="1193"/>
      <c r="CO283" s="1193"/>
      <c r="CP283" s="1193"/>
      <c r="CQ283" s="1193"/>
      <c r="CR283" s="1193"/>
      <c r="CS283" s="1193"/>
      <c r="CT283" s="1193"/>
      <c r="CU283" s="1193"/>
      <c r="CV283" s="1193"/>
      <c r="CW283" s="1193"/>
      <c r="CX283" s="1193"/>
      <c r="CY283" s="1193"/>
      <c r="CZ283" s="1193"/>
      <c r="DA283" s="1193"/>
      <c r="DB283" s="1193"/>
      <c r="DC283" s="1193"/>
      <c r="DD283" s="1193"/>
      <c r="DE283" s="1193"/>
      <c r="DF283" s="1193"/>
      <c r="DG283" s="1193"/>
      <c r="DH283" s="1193"/>
      <c r="DI283" s="1193"/>
      <c r="DJ283" s="1193"/>
      <c r="DK283" s="1193"/>
      <c r="DL283" s="1193"/>
      <c r="DM283" s="1193"/>
      <c r="DN283" s="1193"/>
      <c r="DO283" s="1193"/>
      <c r="DP283" s="1193"/>
      <c r="DQ283" s="1193"/>
      <c r="DR283" s="1193"/>
      <c r="DS283" s="1193"/>
      <c r="DT283" s="1193"/>
      <c r="DU283" s="1193"/>
      <c r="DV283" s="1193"/>
      <c r="DW283" s="1193"/>
      <c r="DX283" s="1193"/>
      <c r="DY283" s="1193"/>
      <c r="DZ283" s="1193"/>
      <c r="EA283" s="1193"/>
      <c r="EB283" s="1193"/>
      <c r="EC283" s="1193"/>
      <c r="ED283" s="1193"/>
      <c r="EE283" s="1193"/>
      <c r="EF283" s="1193"/>
      <c r="EG283" s="1193"/>
      <c r="EH283" s="1193"/>
      <c r="EI283" s="1193"/>
      <c r="EJ283" s="1193"/>
      <c r="EK283" s="1193"/>
      <c r="EL283" s="1193"/>
      <c r="EM283" s="1193"/>
      <c r="EN283" s="1193"/>
      <c r="EO283" s="1193"/>
      <c r="EP283" s="1193"/>
      <c r="EQ283" s="1193"/>
      <c r="ER283" s="1193"/>
      <c r="ES283" s="1193"/>
      <c r="ET283" s="1193"/>
      <c r="EU283" s="1193"/>
      <c r="EV283" s="1193"/>
      <c r="EW283" s="1193"/>
      <c r="EX283" s="1193"/>
      <c r="EY283" s="1193"/>
      <c r="EZ283" s="1193"/>
      <c r="FA283" s="1193"/>
      <c r="FB283" s="1193"/>
      <c r="FC283" s="1193"/>
      <c r="FD283" s="1193"/>
      <c r="FE283" s="1193"/>
      <c r="FF283" s="1193"/>
      <c r="FG283" s="1193"/>
      <c r="FH283" s="1193"/>
      <c r="FI283" s="1193"/>
      <c r="FJ283" s="1193"/>
      <c r="FK283" s="1193"/>
      <c r="FL283" s="1193"/>
      <c r="FM283" s="1193"/>
      <c r="FN283" s="1193"/>
      <c r="FO283" s="1193"/>
      <c r="FP283" s="1193"/>
      <c r="FQ283" s="1193"/>
      <c r="FR283" s="1193"/>
      <c r="FS283" s="1193"/>
      <c r="FT283" s="1193"/>
      <c r="FU283" s="1193"/>
      <c r="FV283" s="1193"/>
      <c r="FW283" s="1193"/>
      <c r="FX283" s="1193"/>
      <c r="FY283" s="1193"/>
      <c r="FZ283" s="1193"/>
      <c r="GA283" s="1193"/>
      <c r="GB283" s="1193"/>
      <c r="GC283" s="1193"/>
      <c r="GD283" s="1193"/>
      <c r="GE283" s="1193"/>
      <c r="GF283" s="1193"/>
      <c r="GG283" s="1193"/>
      <c r="GH283" s="1193"/>
      <c r="GI283" s="1193"/>
      <c r="GJ283" s="1193"/>
      <c r="GK283" s="1193"/>
      <c r="GL283" s="1193"/>
      <c r="GM283" s="1193"/>
      <c r="GN283" s="1193"/>
      <c r="GO283" s="1193"/>
      <c r="GP283" s="1193"/>
      <c r="GQ283" s="1193"/>
      <c r="GR283" s="1193"/>
      <c r="GS283" s="1193"/>
      <c r="GT283" s="1193"/>
      <c r="GU283" s="1193"/>
      <c r="GV283" s="1193"/>
      <c r="GW283" s="1193"/>
      <c r="GX283" s="1193"/>
      <c r="GY283" s="1193"/>
      <c r="GZ283" s="1193"/>
      <c r="HA283" s="1193"/>
      <c r="HB283" s="1193"/>
      <c r="HC283" s="1193"/>
      <c r="HD283" s="1193"/>
      <c r="HE283" s="1193"/>
      <c r="HF283" s="1193"/>
      <c r="HG283" s="1193"/>
      <c r="HH283" s="1193"/>
      <c r="HI283" s="1193"/>
      <c r="HJ283" s="1193"/>
      <c r="HK283" s="1193"/>
      <c r="HL283" s="1193"/>
      <c r="HM283" s="1193"/>
      <c r="HN283" s="1193"/>
      <c r="HO283" s="1193"/>
      <c r="HP283" s="1193"/>
      <c r="HQ283" s="1193"/>
      <c r="HR283" s="1193"/>
      <c r="HS283" s="1193"/>
      <c r="HT283" s="1193"/>
      <c r="HU283" s="1193"/>
      <c r="HV283" s="1193"/>
      <c r="HW283" s="1193"/>
      <c r="HX283" s="1193"/>
      <c r="HY283" s="1193"/>
      <c r="HZ283" s="1193"/>
      <c r="IA283" s="1193"/>
      <c r="IB283" s="1193"/>
      <c r="IC283" s="1193"/>
      <c r="ID283" s="1193"/>
      <c r="IE283" s="1193"/>
      <c r="IF283" s="1193"/>
      <c r="IG283" s="1193"/>
      <c r="IH283" s="1193"/>
      <c r="II283" s="1193"/>
      <c r="IJ283" s="1193"/>
      <c r="IK283" s="1193"/>
      <c r="IL283" s="1193"/>
      <c r="IM283" s="1193"/>
      <c r="IN283" s="1193"/>
      <c r="IO283" s="1193"/>
      <c r="IP283" s="1193"/>
      <c r="IQ283" s="1193"/>
      <c r="IR283" s="1193"/>
      <c r="IS283" s="1193"/>
      <c r="IT283" s="1193"/>
      <c r="IU283" s="1193"/>
      <c r="IV283" s="1193"/>
    </row>
  </sheetData>
  <mergeCells count="5">
    <mergeCell ref="A1:H1"/>
    <mergeCell ref="A2:H2"/>
    <mergeCell ref="A3:H3"/>
    <mergeCell ref="A4:H4"/>
    <mergeCell ref="G61:H61"/>
  </mergeCells>
  <printOptions horizontalCentered="1"/>
  <pageMargins left="0.19685039370078741" right="0.19685039370078741" top="0.39370078740157483" bottom="0.39370078740157483" header="0.19685039370078741" footer="0.51181102362204722"/>
  <pageSetup paperSize="9" scale="55" orientation="landscape" r:id="rId1"/>
  <headerFooter alignWithMargins="0">
    <oddHeader>&amp;Rหน้าที่ &amp;P</oddHead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F23"/>
  <sheetViews>
    <sheetView topLeftCell="A10" zoomScaleNormal="100" workbookViewId="0">
      <selection activeCell="E16" sqref="E16"/>
    </sheetView>
  </sheetViews>
  <sheetFormatPr defaultColWidth="9" defaultRowHeight="26.25"/>
  <cols>
    <col min="1" max="4" width="23.42578125" style="557" customWidth="1"/>
    <col min="5" max="5" width="19.85546875" style="557" customWidth="1"/>
    <col min="6" max="6" width="21.42578125" style="557" customWidth="1"/>
    <col min="7" max="9" width="19.85546875" style="557" customWidth="1"/>
    <col min="10" max="16384" width="9" style="557"/>
  </cols>
  <sheetData>
    <row r="1" spans="1:6">
      <c r="A1" s="1337" t="s">
        <v>858</v>
      </c>
      <c r="B1" s="1337"/>
      <c r="C1" s="1337"/>
      <c r="D1" s="1337"/>
      <c r="E1" s="1337"/>
      <c r="F1" s="1337"/>
    </row>
    <row r="2" spans="1:6" ht="27" thickBot="1">
      <c r="A2" s="1549" t="s">
        <v>859</v>
      </c>
      <c r="B2" s="1549"/>
      <c r="C2" s="1549"/>
      <c r="D2" s="1549"/>
      <c r="E2" s="1549"/>
      <c r="F2" s="1549"/>
    </row>
    <row r="3" spans="1:6">
      <c r="A3" s="1334" t="s">
        <v>860</v>
      </c>
      <c r="B3" s="1548"/>
      <c r="C3" s="1335" t="s">
        <v>861</v>
      </c>
      <c r="D3" s="1336"/>
      <c r="E3" s="1335" t="s">
        <v>862</v>
      </c>
      <c r="F3" s="1336"/>
    </row>
    <row r="4" spans="1:6">
      <c r="A4" s="558" t="s">
        <v>863</v>
      </c>
      <c r="B4" s="559" t="s">
        <v>864</v>
      </c>
      <c r="C4" s="560" t="s">
        <v>865</v>
      </c>
      <c r="D4" s="561" t="s">
        <v>866</v>
      </c>
      <c r="E4" s="562" t="s">
        <v>867</v>
      </c>
      <c r="F4" s="561" t="s">
        <v>868</v>
      </c>
    </row>
    <row r="5" spans="1:6" ht="27" thickBot="1">
      <c r="A5" s="561"/>
      <c r="B5" s="563" t="s">
        <v>869</v>
      </c>
      <c r="C5" s="562"/>
      <c r="D5" s="564" t="s">
        <v>870</v>
      </c>
      <c r="E5" s="565" t="s">
        <v>871</v>
      </c>
      <c r="F5" s="566" t="s">
        <v>872</v>
      </c>
    </row>
    <row r="6" spans="1:6">
      <c r="A6" s="1334" t="s">
        <v>873</v>
      </c>
      <c r="B6" s="1548"/>
      <c r="C6" s="1335" t="s">
        <v>874</v>
      </c>
      <c r="D6" s="1336"/>
      <c r="E6" s="567"/>
      <c r="F6" s="568"/>
    </row>
    <row r="7" spans="1:6">
      <c r="A7" s="558" t="s">
        <v>875</v>
      </c>
      <c r="B7" s="569" t="s">
        <v>876</v>
      </c>
      <c r="C7" s="560" t="s">
        <v>865</v>
      </c>
      <c r="D7" s="570" t="s">
        <v>877</v>
      </c>
      <c r="E7" s="560"/>
      <c r="F7" s="571"/>
    </row>
    <row r="8" spans="1:6" ht="27" thickBot="1">
      <c r="A8" s="572"/>
      <c r="B8" s="563" t="s">
        <v>878</v>
      </c>
      <c r="C8" s="573"/>
      <c r="D8" s="564" t="s">
        <v>879</v>
      </c>
      <c r="E8" s="574"/>
      <c r="F8" s="564"/>
    </row>
    <row r="9" spans="1:6">
      <c r="A9" s="1334" t="s">
        <v>880</v>
      </c>
      <c r="B9" s="1548"/>
      <c r="C9" s="1335" t="s">
        <v>881</v>
      </c>
      <c r="D9" s="1336"/>
      <c r="E9" s="1335" t="s">
        <v>882</v>
      </c>
      <c r="F9" s="1336"/>
    </row>
    <row r="10" spans="1:6" ht="52.5">
      <c r="A10" s="558" t="s">
        <v>883</v>
      </c>
      <c r="B10" s="569" t="s">
        <v>884</v>
      </c>
      <c r="C10" s="560" t="s">
        <v>865</v>
      </c>
      <c r="D10" s="570" t="s">
        <v>885</v>
      </c>
      <c r="E10" s="562" t="s">
        <v>867</v>
      </c>
      <c r="F10" s="561" t="s">
        <v>886</v>
      </c>
    </row>
    <row r="11" spans="1:6" ht="27" thickBot="1">
      <c r="A11" s="561"/>
      <c r="B11" s="563" t="s">
        <v>887</v>
      </c>
      <c r="C11" s="562"/>
      <c r="D11" s="564" t="s">
        <v>888</v>
      </c>
      <c r="E11" s="565" t="s">
        <v>871</v>
      </c>
      <c r="F11" s="566" t="s">
        <v>889</v>
      </c>
    </row>
    <row r="12" spans="1:6">
      <c r="A12" s="1334" t="s">
        <v>890</v>
      </c>
      <c r="B12" s="1548"/>
      <c r="C12" s="1335" t="s">
        <v>891</v>
      </c>
      <c r="D12" s="1336"/>
      <c r="E12" s="575"/>
      <c r="F12" s="568"/>
    </row>
    <row r="13" spans="1:6">
      <c r="A13" s="558" t="s">
        <v>892</v>
      </c>
      <c r="B13" s="569" t="s">
        <v>893</v>
      </c>
      <c r="C13" s="560" t="s">
        <v>865</v>
      </c>
      <c r="D13" s="570" t="s">
        <v>894</v>
      </c>
      <c r="E13" s="560"/>
      <c r="F13" s="571"/>
    </row>
    <row r="14" spans="1:6" ht="27" thickBot="1">
      <c r="A14" s="561"/>
      <c r="B14" s="563" t="s">
        <v>895</v>
      </c>
      <c r="C14" s="576"/>
      <c r="D14" s="564" t="s">
        <v>896</v>
      </c>
      <c r="E14" s="576"/>
      <c r="F14" s="572"/>
    </row>
    <row r="15" spans="1:6">
      <c r="A15" s="1334" t="s">
        <v>897</v>
      </c>
      <c r="B15" s="1548"/>
      <c r="C15" s="1335" t="s">
        <v>898</v>
      </c>
      <c r="D15" s="1548"/>
      <c r="E15" s="1335" t="s">
        <v>899</v>
      </c>
      <c r="F15" s="1336"/>
    </row>
    <row r="16" spans="1:6" ht="52.5">
      <c r="A16" s="558" t="s">
        <v>900</v>
      </c>
      <c r="B16" s="569" t="s">
        <v>901</v>
      </c>
      <c r="C16" s="560" t="s">
        <v>902</v>
      </c>
      <c r="D16" s="569" t="s">
        <v>903</v>
      </c>
      <c r="E16" s="562" t="s">
        <v>904</v>
      </c>
      <c r="F16" s="570" t="s">
        <v>905</v>
      </c>
    </row>
    <row r="17" spans="1:6" ht="27" thickBot="1">
      <c r="A17" s="572"/>
      <c r="B17" s="563" t="s">
        <v>906</v>
      </c>
      <c r="C17" s="576"/>
      <c r="D17" s="577" t="s">
        <v>907</v>
      </c>
      <c r="E17" s="578" t="s">
        <v>871</v>
      </c>
      <c r="F17" s="579" t="s">
        <v>908</v>
      </c>
    </row>
    <row r="18" spans="1:6">
      <c r="C18" s="1335" t="s">
        <v>909</v>
      </c>
      <c r="D18" s="1336"/>
      <c r="E18" s="1545"/>
      <c r="F18" s="1546"/>
    </row>
    <row r="19" spans="1:6">
      <c r="C19" s="560" t="s">
        <v>902</v>
      </c>
      <c r="D19" s="569" t="s">
        <v>910</v>
      </c>
      <c r="E19" s="580"/>
      <c r="F19" s="581"/>
    </row>
    <row r="20" spans="1:6" ht="27" thickBot="1">
      <c r="C20" s="576"/>
      <c r="D20" s="577" t="s">
        <v>911</v>
      </c>
      <c r="E20" s="582"/>
      <c r="F20" s="583"/>
    </row>
    <row r="21" spans="1:6">
      <c r="E21" s="1547"/>
      <c r="F21" s="1547"/>
    </row>
    <row r="22" spans="1:6">
      <c r="E22" s="584"/>
      <c r="F22" s="585"/>
    </row>
    <row r="23" spans="1:6">
      <c r="E23" s="584"/>
      <c r="F23" s="585"/>
    </row>
  </sheetData>
  <mergeCells count="18">
    <mergeCell ref="A6:B6"/>
    <mergeCell ref="C6:D6"/>
    <mergeCell ref="A1:F1"/>
    <mergeCell ref="A2:F2"/>
    <mergeCell ref="A3:B3"/>
    <mergeCell ref="C3:D3"/>
    <mergeCell ref="E3:F3"/>
    <mergeCell ref="C18:D18"/>
    <mergeCell ref="E18:F18"/>
    <mergeCell ref="E21:F21"/>
    <mergeCell ref="A9:B9"/>
    <mergeCell ref="C9:D9"/>
    <mergeCell ref="E9:F9"/>
    <mergeCell ref="A12:B12"/>
    <mergeCell ref="C12:D12"/>
    <mergeCell ref="A15:B15"/>
    <mergeCell ref="C15:D15"/>
    <mergeCell ref="E15:F15"/>
  </mergeCells>
  <pageMargins left="0.25" right="0.25" top="0.75" bottom="0.75" header="0.3" footer="0.3"/>
  <pageSetup scale="8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E30"/>
  <sheetViews>
    <sheetView zoomScaleNormal="100" workbookViewId="0">
      <selection activeCell="G1" sqref="G1"/>
    </sheetView>
  </sheetViews>
  <sheetFormatPr defaultColWidth="9" defaultRowHeight="23.25" customHeight="1"/>
  <cols>
    <col min="1" max="1" width="24.85546875" style="593" customWidth="1"/>
    <col min="2" max="5" width="28.5703125" style="593" customWidth="1"/>
    <col min="6" max="16384" width="9" style="593"/>
  </cols>
  <sheetData>
    <row r="1" spans="1:5" ht="23.25" customHeight="1" thickBot="1">
      <c r="A1" s="1550" t="s">
        <v>942</v>
      </c>
      <c r="B1" s="1550"/>
      <c r="C1" s="1550"/>
      <c r="D1" s="1550"/>
      <c r="E1" s="1550"/>
    </row>
    <row r="2" spans="1:5" s="598" customFormat="1" ht="23.25" customHeight="1">
      <c r="A2" s="594"/>
      <c r="B2" s="595" t="s">
        <v>943</v>
      </c>
      <c r="C2" s="596" t="s">
        <v>944</v>
      </c>
      <c r="D2" s="596" t="s">
        <v>945</v>
      </c>
      <c r="E2" s="597" t="s">
        <v>946</v>
      </c>
    </row>
    <row r="3" spans="1:5" s="598" customFormat="1" ht="23.25" customHeight="1">
      <c r="A3" s="599"/>
      <c r="B3" s="600" t="s">
        <v>947</v>
      </c>
      <c r="C3" s="601" t="s">
        <v>948</v>
      </c>
      <c r="D3" s="601" t="s">
        <v>949</v>
      </c>
      <c r="E3" s="602" t="s">
        <v>950</v>
      </c>
    </row>
    <row r="4" spans="1:5" s="598" customFormat="1" ht="23.25" customHeight="1">
      <c r="A4" s="599" t="s">
        <v>951</v>
      </c>
      <c r="B4" s="600" t="s">
        <v>952</v>
      </c>
      <c r="C4" s="601" t="s">
        <v>953</v>
      </c>
      <c r="D4" s="601" t="s">
        <v>954</v>
      </c>
      <c r="E4" s="602" t="s">
        <v>955</v>
      </c>
    </row>
    <row r="5" spans="1:5" s="598" customFormat="1" ht="23.25" customHeight="1">
      <c r="A5" s="599" t="s">
        <v>956</v>
      </c>
      <c r="B5" s="603" t="s">
        <v>957</v>
      </c>
      <c r="C5" s="604" t="s">
        <v>958</v>
      </c>
      <c r="D5" s="604"/>
      <c r="E5" s="605"/>
    </row>
    <row r="6" spans="1:5" s="598" customFormat="1" ht="23.25" customHeight="1">
      <c r="A6" s="606"/>
      <c r="B6" s="600" t="s">
        <v>959</v>
      </c>
      <c r="C6" s="601" t="s">
        <v>960</v>
      </c>
      <c r="D6" s="601"/>
      <c r="E6" s="602"/>
    </row>
    <row r="7" spans="1:5" s="598" customFormat="1" ht="23.25" customHeight="1" thickBot="1">
      <c r="A7" s="607"/>
      <c r="B7" s="608" t="s">
        <v>961</v>
      </c>
      <c r="C7" s="609" t="s">
        <v>962</v>
      </c>
      <c r="D7" s="609"/>
      <c r="E7" s="610"/>
    </row>
    <row r="8" spans="1:5" s="598" customFormat="1" ht="23.25" customHeight="1">
      <c r="A8" s="611"/>
      <c r="B8" s="612" t="s">
        <v>963</v>
      </c>
      <c r="C8" s="613" t="s">
        <v>964</v>
      </c>
      <c r="D8" s="613" t="s">
        <v>965</v>
      </c>
      <c r="E8" s="614" t="s">
        <v>966</v>
      </c>
    </row>
    <row r="9" spans="1:5" s="598" customFormat="1" ht="23.25" customHeight="1">
      <c r="A9" s="611"/>
      <c r="B9" s="615" t="s">
        <v>967</v>
      </c>
      <c r="C9" s="616" t="s">
        <v>968</v>
      </c>
      <c r="D9" s="616" t="s">
        <v>969</v>
      </c>
      <c r="E9" s="617" t="s">
        <v>970</v>
      </c>
    </row>
    <row r="10" spans="1:5" s="598" customFormat="1" ht="23.25" customHeight="1">
      <c r="A10" s="611" t="s">
        <v>971</v>
      </c>
      <c r="B10" s="615" t="s">
        <v>972</v>
      </c>
      <c r="C10" s="616" t="s">
        <v>973</v>
      </c>
      <c r="D10" s="616" t="s">
        <v>974</v>
      </c>
      <c r="E10" s="617" t="s">
        <v>975</v>
      </c>
    </row>
    <row r="11" spans="1:5" s="598" customFormat="1" ht="23.25" customHeight="1">
      <c r="A11" s="618" t="s">
        <v>976</v>
      </c>
      <c r="B11" s="619" t="s">
        <v>977</v>
      </c>
      <c r="C11" s="620" t="s">
        <v>978</v>
      </c>
      <c r="D11" s="620" t="s">
        <v>979</v>
      </c>
      <c r="E11" s="621" t="s">
        <v>980</v>
      </c>
    </row>
    <row r="12" spans="1:5" s="598" customFormat="1" ht="23.25" customHeight="1">
      <c r="A12" s="618"/>
      <c r="B12" s="615" t="s">
        <v>981</v>
      </c>
      <c r="C12" s="616" t="s">
        <v>982</v>
      </c>
      <c r="D12" s="616" t="s">
        <v>983</v>
      </c>
      <c r="E12" s="617" t="s">
        <v>984</v>
      </c>
    </row>
    <row r="13" spans="1:5" s="598" customFormat="1" ht="23.25" customHeight="1" thickBot="1">
      <c r="A13" s="622"/>
      <c r="B13" s="623" t="s">
        <v>985</v>
      </c>
      <c r="C13" s="624" t="s">
        <v>986</v>
      </c>
      <c r="D13" s="624" t="s">
        <v>987</v>
      </c>
      <c r="E13" s="625" t="s">
        <v>988</v>
      </c>
    </row>
    <row r="14" spans="1:5" s="598" customFormat="1" ht="23.25" customHeight="1">
      <c r="A14" s="626"/>
      <c r="B14" s="627" t="s">
        <v>989</v>
      </c>
      <c r="C14" s="628" t="s">
        <v>990</v>
      </c>
      <c r="D14" s="628" t="s">
        <v>991</v>
      </c>
      <c r="E14" s="629" t="s">
        <v>992</v>
      </c>
    </row>
    <row r="15" spans="1:5" s="598" customFormat="1" ht="23.25" customHeight="1">
      <c r="A15" s="626"/>
      <c r="B15" s="630" t="s">
        <v>993</v>
      </c>
      <c r="C15" s="631" t="s">
        <v>994</v>
      </c>
      <c r="D15" s="631" t="s">
        <v>995</v>
      </c>
      <c r="E15" s="632" t="s">
        <v>996</v>
      </c>
    </row>
    <row r="16" spans="1:5" s="598" customFormat="1" ht="23.25" customHeight="1">
      <c r="A16" s="626" t="s">
        <v>997</v>
      </c>
      <c r="B16" s="630" t="s">
        <v>998</v>
      </c>
      <c r="C16" s="631" t="s">
        <v>999</v>
      </c>
      <c r="D16" s="631" t="s">
        <v>1000</v>
      </c>
      <c r="E16" s="632" t="s">
        <v>1001</v>
      </c>
    </row>
    <row r="17" spans="1:5" s="598" customFormat="1" ht="23.25" customHeight="1">
      <c r="A17" s="633" t="s">
        <v>1002</v>
      </c>
      <c r="B17" s="634" t="s">
        <v>1003</v>
      </c>
      <c r="C17" s="635" t="s">
        <v>1004</v>
      </c>
      <c r="D17" s="635" t="s">
        <v>1005</v>
      </c>
      <c r="E17" s="636"/>
    </row>
    <row r="18" spans="1:5" ht="23.25" customHeight="1">
      <c r="A18" s="633"/>
      <c r="B18" s="630" t="s">
        <v>1006</v>
      </c>
      <c r="C18" s="631" t="s">
        <v>1007</v>
      </c>
      <c r="D18" s="631" t="s">
        <v>1008</v>
      </c>
      <c r="E18" s="632"/>
    </row>
    <row r="19" spans="1:5" ht="23.25" customHeight="1" thickBot="1">
      <c r="A19" s="637"/>
      <c r="B19" s="638" t="s">
        <v>1009</v>
      </c>
      <c r="C19" s="639" t="s">
        <v>1010</v>
      </c>
      <c r="D19" s="639" t="s">
        <v>1011</v>
      </c>
      <c r="E19" s="640"/>
    </row>
    <row r="20" spans="1:5" ht="23.25" customHeight="1">
      <c r="A20" s="641"/>
      <c r="B20" s="642" t="s">
        <v>1012</v>
      </c>
      <c r="C20" s="643" t="s">
        <v>1013</v>
      </c>
      <c r="D20" s="643" t="s">
        <v>1014</v>
      </c>
      <c r="E20" s="644" t="s">
        <v>1015</v>
      </c>
    </row>
    <row r="21" spans="1:5" ht="23.25" customHeight="1">
      <c r="A21" s="641"/>
      <c r="B21" s="645" t="s">
        <v>1016</v>
      </c>
      <c r="C21" s="646" t="s">
        <v>1017</v>
      </c>
      <c r="D21" s="646" t="s">
        <v>1018</v>
      </c>
      <c r="E21" s="647" t="s">
        <v>1019</v>
      </c>
    </row>
    <row r="22" spans="1:5" ht="23.25" customHeight="1">
      <c r="A22" s="641" t="s">
        <v>1020</v>
      </c>
      <c r="B22" s="645" t="s">
        <v>1021</v>
      </c>
      <c r="C22" s="646" t="s">
        <v>1022</v>
      </c>
      <c r="D22" s="646" t="s">
        <v>1023</v>
      </c>
      <c r="E22" s="647" t="s">
        <v>1024</v>
      </c>
    </row>
    <row r="23" spans="1:5" ht="23.25" customHeight="1">
      <c r="A23" s="648" t="s">
        <v>1025</v>
      </c>
      <c r="B23" s="649" t="s">
        <v>1026</v>
      </c>
      <c r="C23" s="650" t="s">
        <v>1027</v>
      </c>
      <c r="D23" s="650" t="s">
        <v>1028</v>
      </c>
      <c r="E23" s="651"/>
    </row>
    <row r="24" spans="1:5" ht="23.25" customHeight="1">
      <c r="A24" s="648"/>
      <c r="B24" s="645" t="s">
        <v>1029</v>
      </c>
      <c r="C24" s="646" t="s">
        <v>1030</v>
      </c>
      <c r="D24" s="646" t="s">
        <v>1031</v>
      </c>
      <c r="E24" s="644"/>
    </row>
    <row r="25" spans="1:5" ht="23.25" customHeight="1" thickBot="1">
      <c r="A25" s="652"/>
      <c r="B25" s="653" t="s">
        <v>1032</v>
      </c>
      <c r="C25" s="654" t="s">
        <v>1033</v>
      </c>
      <c r="D25" s="654" t="s">
        <v>1034</v>
      </c>
      <c r="E25" s="655"/>
    </row>
    <row r="27" spans="1:5" ht="23.25" customHeight="1">
      <c r="A27" s="656" t="s">
        <v>1</v>
      </c>
      <c r="B27" s="657"/>
      <c r="C27" s="658"/>
    </row>
    <row r="28" spans="1:5" ht="23.25" customHeight="1">
      <c r="A28" s="659" t="s">
        <v>1035</v>
      </c>
      <c r="C28" s="660" t="s">
        <v>1036</v>
      </c>
      <c r="D28" s="661"/>
    </row>
    <row r="29" spans="1:5" ht="23.25" customHeight="1">
      <c r="A29" s="593" t="s">
        <v>1037</v>
      </c>
      <c r="B29" s="593" t="s">
        <v>962</v>
      </c>
      <c r="C29" s="660" t="s">
        <v>1038</v>
      </c>
      <c r="D29" s="661"/>
    </row>
    <row r="30" spans="1:5" ht="23.25" customHeight="1">
      <c r="A30" s="593" t="s">
        <v>1039</v>
      </c>
      <c r="B30" s="593" t="s">
        <v>1010</v>
      </c>
      <c r="C30" s="662" t="s">
        <v>1040</v>
      </c>
      <c r="D30" s="661"/>
    </row>
  </sheetData>
  <mergeCells count="1">
    <mergeCell ref="A1:E1"/>
  </mergeCells>
  <pageMargins left="1.33" right="0.12" top="0.13" bottom="0.12" header="0.13" footer="0.12"/>
  <pageSetup paperSize="9" scale="7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"/>
  <sheetViews>
    <sheetView workbookViewId="0">
      <selection activeCell="F24" sqref="F24"/>
    </sheetView>
  </sheetViews>
  <sheetFormatPr defaultRowHeight="21.75"/>
  <sheetData/>
  <pageMargins left="0.7" right="0.7" top="0.75" bottom="0.75" header="0.3" footer="0.3"/>
  <pageSetup paperSize="9" scale="7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K67"/>
  <sheetViews>
    <sheetView workbookViewId="0">
      <pane xSplit="1" ySplit="2" topLeftCell="B3" activePane="bottomRight" state="frozen"/>
      <selection activeCell="C107" sqref="C107"/>
      <selection pane="topRight" activeCell="C107" sqref="C107"/>
      <selection pane="bottomLeft" activeCell="C107" sqref="C107"/>
      <selection pane="bottomRight" activeCell="C19" sqref="C19"/>
    </sheetView>
  </sheetViews>
  <sheetFormatPr defaultRowHeight="15"/>
  <cols>
    <col min="1" max="1" width="29.28515625" style="1062" bestFit="1" customWidth="1"/>
    <col min="2" max="2" width="31.140625" style="1062" bestFit="1" customWidth="1"/>
    <col min="3" max="3" width="33" style="1062" bestFit="1" customWidth="1"/>
    <col min="4" max="4" width="43" style="1062" customWidth="1"/>
    <col min="5" max="5" width="33" style="1062" bestFit="1" customWidth="1"/>
    <col min="6" max="6" width="42.85546875" style="1062" bestFit="1" customWidth="1"/>
    <col min="7" max="7" width="29.28515625" style="1062" bestFit="1" customWidth="1"/>
    <col min="8" max="8" width="28.7109375" style="1062" bestFit="1" customWidth="1"/>
    <col min="9" max="9" width="26.28515625" style="1062" bestFit="1" customWidth="1"/>
    <col min="10" max="10" width="13.85546875" style="1062" bestFit="1" customWidth="1"/>
    <col min="11" max="11" width="26.140625" style="1062" bestFit="1" customWidth="1"/>
    <col min="12" max="16384" width="9.140625" style="1062"/>
  </cols>
  <sheetData>
    <row r="1" spans="1:11" ht="18" customHeight="1" thickBot="1">
      <c r="A1" s="1551" t="s">
        <v>1539</v>
      </c>
      <c r="B1" s="1552"/>
      <c r="C1" s="1552"/>
      <c r="D1" s="1552"/>
      <c r="E1" s="1552"/>
      <c r="F1" s="1553"/>
      <c r="G1" s="1061"/>
      <c r="H1" s="1061"/>
      <c r="I1" s="1061"/>
      <c r="J1" s="1061"/>
      <c r="K1" s="1061"/>
    </row>
    <row r="2" spans="1:11" ht="18" customHeight="1" thickBot="1">
      <c r="A2" s="1063" t="s">
        <v>7</v>
      </c>
      <c r="B2" s="1064">
        <v>43143</v>
      </c>
      <c r="C2" s="1065">
        <v>43144</v>
      </c>
      <c r="D2" s="1065">
        <v>43145</v>
      </c>
      <c r="E2" s="1065">
        <v>43146</v>
      </c>
      <c r="F2" s="1066">
        <v>43147</v>
      </c>
      <c r="G2" s="1067"/>
      <c r="H2" s="1067"/>
      <c r="I2" s="1067"/>
      <c r="J2" s="1067"/>
      <c r="K2" s="1067"/>
    </row>
    <row r="3" spans="1:11" ht="18" customHeight="1">
      <c r="A3" s="1068" t="s">
        <v>1540</v>
      </c>
      <c r="B3" s="1069" t="s">
        <v>1541</v>
      </c>
      <c r="C3" s="1070" t="s">
        <v>1541</v>
      </c>
      <c r="D3" s="1071" t="s">
        <v>1542</v>
      </c>
      <c r="E3" s="1070" t="s">
        <v>1541</v>
      </c>
      <c r="F3" s="1071" t="s">
        <v>1542</v>
      </c>
      <c r="G3" s="1072"/>
      <c r="H3" s="1072"/>
      <c r="I3" s="1072"/>
      <c r="J3" s="1072"/>
      <c r="K3" s="1072"/>
    </row>
    <row r="4" spans="1:11" ht="18" customHeight="1">
      <c r="A4" s="1073"/>
      <c r="B4" s="1074" t="s">
        <v>1543</v>
      </c>
      <c r="C4" s="1075" t="s">
        <v>1543</v>
      </c>
      <c r="D4" s="1075" t="s">
        <v>1543</v>
      </c>
      <c r="E4" s="1075" t="s">
        <v>1543</v>
      </c>
      <c r="F4" s="1076" t="s">
        <v>1543</v>
      </c>
    </row>
    <row r="5" spans="1:11" ht="18" customHeight="1">
      <c r="A5" s="1073"/>
      <c r="B5" s="1077" t="s">
        <v>1544</v>
      </c>
      <c r="C5" s="1078" t="s">
        <v>1544</v>
      </c>
      <c r="D5" s="1078" t="s">
        <v>1544</v>
      </c>
      <c r="E5" s="1078" t="s">
        <v>1544</v>
      </c>
      <c r="F5" s="1079" t="s">
        <v>1544</v>
      </c>
    </row>
    <row r="6" spans="1:11" ht="18" customHeight="1" thickBot="1">
      <c r="A6" s="1080"/>
      <c r="B6" s="1081"/>
      <c r="C6" s="1082"/>
      <c r="D6" s="1082"/>
      <c r="E6" s="1082"/>
      <c r="F6" s="1083"/>
    </row>
    <row r="7" spans="1:11" ht="18" customHeight="1">
      <c r="A7" s="1084" t="s">
        <v>138</v>
      </c>
      <c r="B7" s="1069" t="s">
        <v>1545</v>
      </c>
      <c r="C7" s="1069" t="s">
        <v>1545</v>
      </c>
      <c r="D7" s="1069" t="s">
        <v>1545</v>
      </c>
      <c r="E7" s="1069" t="s">
        <v>1545</v>
      </c>
      <c r="F7" s="1069" t="s">
        <v>1545</v>
      </c>
    </row>
    <row r="8" spans="1:11" ht="18" customHeight="1">
      <c r="A8" s="1073"/>
      <c r="B8" s="1077" t="s">
        <v>1546</v>
      </c>
      <c r="C8" s="1077" t="s">
        <v>1546</v>
      </c>
      <c r="D8" s="1077" t="s">
        <v>1546</v>
      </c>
      <c r="E8" s="1077" t="s">
        <v>1546</v>
      </c>
      <c r="F8" s="1077" t="s">
        <v>1546</v>
      </c>
    </row>
    <row r="9" spans="1:11" ht="18" customHeight="1">
      <c r="A9" s="1077"/>
      <c r="B9" s="1077" t="s">
        <v>1547</v>
      </c>
      <c r="C9" s="1077" t="s">
        <v>1547</v>
      </c>
      <c r="D9" s="1077" t="s">
        <v>1547</v>
      </c>
      <c r="E9" s="1077" t="s">
        <v>1547</v>
      </c>
      <c r="F9" s="1077" t="s">
        <v>1547</v>
      </c>
    </row>
    <row r="10" spans="1:11" ht="18" customHeight="1">
      <c r="A10" s="1073"/>
      <c r="B10" s="1077" t="s">
        <v>1548</v>
      </c>
      <c r="C10" s="1077" t="s">
        <v>1548</v>
      </c>
      <c r="D10" s="1077" t="s">
        <v>1548</v>
      </c>
      <c r="E10" s="1077" t="s">
        <v>1548</v>
      </c>
      <c r="F10" s="1077" t="s">
        <v>1548</v>
      </c>
    </row>
    <row r="11" spans="1:11" ht="18" customHeight="1">
      <c r="A11" s="1073"/>
      <c r="B11" s="1077" t="s">
        <v>1549</v>
      </c>
      <c r="C11" s="1077" t="s">
        <v>1549</v>
      </c>
      <c r="D11" s="1077" t="s">
        <v>1550</v>
      </c>
      <c r="E11" s="1077" t="s">
        <v>1549</v>
      </c>
      <c r="F11" s="1077" t="s">
        <v>1549</v>
      </c>
    </row>
    <row r="12" spans="1:11" ht="18" customHeight="1">
      <c r="A12" s="1078"/>
      <c r="B12" s="1077" t="s">
        <v>1551</v>
      </c>
      <c r="C12" s="1077" t="s">
        <v>1551</v>
      </c>
      <c r="D12" s="1077" t="s">
        <v>1551</v>
      </c>
      <c r="E12" s="1077" t="s">
        <v>1551</v>
      </c>
      <c r="F12" s="1077" t="s">
        <v>1551</v>
      </c>
    </row>
    <row r="13" spans="1:11" ht="18" customHeight="1">
      <c r="A13" s="1073"/>
      <c r="B13" s="1077" t="s">
        <v>1552</v>
      </c>
      <c r="C13" s="1077" t="s">
        <v>1552</v>
      </c>
      <c r="D13" s="1077" t="s">
        <v>1553</v>
      </c>
      <c r="E13" s="1077"/>
      <c r="F13" s="1079"/>
    </row>
    <row r="14" spans="1:11" ht="18" customHeight="1" thickBot="1">
      <c r="A14" s="1080"/>
      <c r="B14" s="1081" t="s">
        <v>1554</v>
      </c>
      <c r="C14" s="1081" t="s">
        <v>1554</v>
      </c>
      <c r="D14" s="1081"/>
      <c r="E14" s="1081"/>
      <c r="F14" s="1083"/>
    </row>
    <row r="15" spans="1:11" ht="18" customHeight="1">
      <c r="A15" s="1085" t="s">
        <v>1555</v>
      </c>
      <c r="B15" s="1069" t="s">
        <v>1556</v>
      </c>
      <c r="C15" s="1069" t="s">
        <v>1556</v>
      </c>
      <c r="D15" s="1069" t="s">
        <v>1556</v>
      </c>
      <c r="E15" s="1069" t="s">
        <v>1556</v>
      </c>
      <c r="F15" s="1069" t="s">
        <v>1556</v>
      </c>
    </row>
    <row r="16" spans="1:11" ht="18" customHeight="1">
      <c r="A16" s="1086"/>
      <c r="B16" s="1077" t="s">
        <v>1557</v>
      </c>
      <c r="C16" s="1077" t="s">
        <v>1557</v>
      </c>
      <c r="D16" s="1077" t="s">
        <v>1557</v>
      </c>
      <c r="E16" s="1077" t="s">
        <v>1557</v>
      </c>
      <c r="F16" s="1077" t="s">
        <v>1557</v>
      </c>
    </row>
    <row r="17" spans="1:6">
      <c r="A17" s="1077"/>
      <c r="B17" s="1077" t="s">
        <v>1558</v>
      </c>
      <c r="C17" s="1077" t="s">
        <v>1558</v>
      </c>
      <c r="D17" s="1077" t="s">
        <v>1558</v>
      </c>
      <c r="E17" s="1077" t="s">
        <v>1558</v>
      </c>
      <c r="F17" s="1077" t="s">
        <v>1558</v>
      </c>
    </row>
    <row r="18" spans="1:6">
      <c r="A18" s="1073"/>
      <c r="B18" s="1077"/>
      <c r="C18" s="1077"/>
      <c r="D18" s="1077"/>
      <c r="E18" s="1077"/>
      <c r="F18" s="1077"/>
    </row>
    <row r="19" spans="1:6" ht="15.75" thickBot="1">
      <c r="A19" s="1080"/>
      <c r="B19" s="1081"/>
      <c r="C19" s="1081"/>
      <c r="D19" s="1081"/>
      <c r="E19" s="1081"/>
      <c r="F19" s="1081"/>
    </row>
    <row r="20" spans="1:6">
      <c r="A20" s="1068" t="s">
        <v>1559</v>
      </c>
      <c r="B20" s="1069" t="s">
        <v>1560</v>
      </c>
      <c r="C20" s="1069" t="s">
        <v>1560</v>
      </c>
      <c r="D20" s="1069" t="s">
        <v>1560</v>
      </c>
      <c r="E20" s="1069" t="s">
        <v>1560</v>
      </c>
      <c r="F20" s="1069" t="s">
        <v>1560</v>
      </c>
    </row>
    <row r="21" spans="1:6">
      <c r="A21" s="1073"/>
      <c r="B21" s="1077" t="s">
        <v>1561</v>
      </c>
      <c r="C21" s="1077" t="s">
        <v>1561</v>
      </c>
      <c r="D21" s="1077" t="s">
        <v>1561</v>
      </c>
      <c r="E21" s="1077" t="s">
        <v>1561</v>
      </c>
      <c r="F21" s="1077" t="s">
        <v>1561</v>
      </c>
    </row>
    <row r="22" spans="1:6">
      <c r="A22" s="1073"/>
      <c r="B22" s="1077"/>
      <c r="C22" s="1077"/>
      <c r="D22" s="1077"/>
      <c r="E22" s="1077"/>
      <c r="F22" s="1077"/>
    </row>
    <row r="23" spans="1:6" ht="15.75" thickBot="1">
      <c r="A23" s="1073"/>
      <c r="B23" s="1081"/>
      <c r="C23" s="1081"/>
      <c r="D23" s="1081"/>
      <c r="E23" s="1081"/>
      <c r="F23" s="1081"/>
    </row>
    <row r="24" spans="1:6">
      <c r="A24" s="1084" t="s">
        <v>1562</v>
      </c>
      <c r="B24" s="1087" t="s">
        <v>1563</v>
      </c>
      <c r="C24" s="1087" t="s">
        <v>1563</v>
      </c>
      <c r="D24" s="1087" t="s">
        <v>1564</v>
      </c>
      <c r="E24" s="1087" t="s">
        <v>1563</v>
      </c>
      <c r="F24" s="1087" t="s">
        <v>1563</v>
      </c>
    </row>
    <row r="25" spans="1:6">
      <c r="A25" s="1073"/>
      <c r="B25" s="1088" t="s">
        <v>1565</v>
      </c>
      <c r="C25" s="1088" t="s">
        <v>1565</v>
      </c>
      <c r="D25" s="1088" t="s">
        <v>1565</v>
      </c>
      <c r="E25" s="1088" t="s">
        <v>1565</v>
      </c>
      <c r="F25" s="1088" t="s">
        <v>1565</v>
      </c>
    </row>
    <row r="26" spans="1:6">
      <c r="A26" s="1073"/>
      <c r="B26" s="1088" t="s">
        <v>1566</v>
      </c>
      <c r="C26" s="1088" t="s">
        <v>1566</v>
      </c>
      <c r="D26" s="1088" t="s">
        <v>1567</v>
      </c>
      <c r="E26" s="1088" t="s">
        <v>1566</v>
      </c>
      <c r="F26" s="1088" t="s">
        <v>1566</v>
      </c>
    </row>
    <row r="27" spans="1:6">
      <c r="A27" s="1073"/>
      <c r="B27" s="1088" t="s">
        <v>1568</v>
      </c>
      <c r="C27" s="1088" t="s">
        <v>1568</v>
      </c>
      <c r="D27" s="1088" t="s">
        <v>1568</v>
      </c>
      <c r="E27" s="1088" t="s">
        <v>1568</v>
      </c>
      <c r="F27" s="1088" t="s">
        <v>1568</v>
      </c>
    </row>
    <row r="28" spans="1:6">
      <c r="A28" s="1073"/>
      <c r="B28" s="1089" t="s">
        <v>1569</v>
      </c>
      <c r="C28" s="1089" t="s">
        <v>1569</v>
      </c>
      <c r="D28" s="1089" t="s">
        <v>1569</v>
      </c>
      <c r="E28" s="1089" t="s">
        <v>1569</v>
      </c>
      <c r="F28" s="1089" t="s">
        <v>1569</v>
      </c>
    </row>
    <row r="29" spans="1:6" ht="15.75" thickBot="1">
      <c r="A29" s="1080"/>
      <c r="B29" s="1090"/>
      <c r="C29" s="1090"/>
      <c r="D29" s="1090"/>
      <c r="E29" s="1090"/>
      <c r="F29" s="1090"/>
    </row>
    <row r="30" spans="1:6">
      <c r="A30" s="1084" t="s">
        <v>1570</v>
      </c>
      <c r="B30" s="1091" t="s">
        <v>1571</v>
      </c>
      <c r="C30" s="1091" t="s">
        <v>1571</v>
      </c>
      <c r="D30" s="1091" t="s">
        <v>1571</v>
      </c>
      <c r="E30" s="1091" t="s">
        <v>1571</v>
      </c>
      <c r="F30" s="1091" t="s">
        <v>1571</v>
      </c>
    </row>
    <row r="31" spans="1:6">
      <c r="A31" s="1073"/>
      <c r="B31" s="1077" t="s">
        <v>1572</v>
      </c>
      <c r="C31" s="1077" t="s">
        <v>1572</v>
      </c>
      <c r="D31" s="1077" t="s">
        <v>1573</v>
      </c>
      <c r="E31" s="1077" t="s">
        <v>1572</v>
      </c>
      <c r="F31" s="1077" t="s">
        <v>1572</v>
      </c>
    </row>
    <row r="32" spans="1:6">
      <c r="A32" s="1073"/>
      <c r="B32" s="1092" t="s">
        <v>1574</v>
      </c>
      <c r="C32" s="1092" t="s">
        <v>1574</v>
      </c>
      <c r="D32" s="1092" t="s">
        <v>1574</v>
      </c>
      <c r="E32" s="1092" t="s">
        <v>1574</v>
      </c>
      <c r="F32" s="1092" t="s">
        <v>1574</v>
      </c>
    </row>
    <row r="33" spans="1:6">
      <c r="A33" s="1073"/>
      <c r="B33" s="1077" t="s">
        <v>1575</v>
      </c>
      <c r="C33" s="1077" t="s">
        <v>1575</v>
      </c>
      <c r="D33" s="1077" t="s">
        <v>1575</v>
      </c>
      <c r="E33" s="1077" t="s">
        <v>1575</v>
      </c>
      <c r="F33" s="1077" t="s">
        <v>1575</v>
      </c>
    </row>
    <row r="34" spans="1:6" ht="15.75" thickBot="1">
      <c r="A34" s="1080"/>
      <c r="B34" s="1081"/>
      <c r="C34" s="1081"/>
      <c r="D34" s="1081"/>
      <c r="E34" s="1081"/>
      <c r="F34" s="1081"/>
    </row>
    <row r="35" spans="1:6">
      <c r="A35" s="1084" t="s">
        <v>1576</v>
      </c>
      <c r="B35" s="1069" t="s">
        <v>1577</v>
      </c>
      <c r="C35" s="1093" t="s">
        <v>1578</v>
      </c>
      <c r="D35" s="1093" t="s">
        <v>1578</v>
      </c>
      <c r="E35" s="1093" t="s">
        <v>1578</v>
      </c>
      <c r="F35" s="1093" t="s">
        <v>1578</v>
      </c>
    </row>
    <row r="36" spans="1:6">
      <c r="A36" s="1073"/>
      <c r="B36" s="1077"/>
      <c r="C36" s="1088"/>
      <c r="D36" s="1088"/>
      <c r="E36" s="1088"/>
      <c r="F36" s="1088"/>
    </row>
    <row r="37" spans="1:6" ht="15.75" thickBot="1">
      <c r="A37" s="1080"/>
      <c r="B37" s="1081"/>
      <c r="C37" s="1082"/>
      <c r="D37" s="1082"/>
      <c r="E37" s="1082"/>
      <c r="F37" s="1082"/>
    </row>
    <row r="38" spans="1:6">
      <c r="A38" s="1084" t="s">
        <v>1579</v>
      </c>
      <c r="B38" s="1087" t="s">
        <v>1580</v>
      </c>
      <c r="C38" s="1087" t="s">
        <v>1580</v>
      </c>
      <c r="D38" s="1087" t="s">
        <v>1580</v>
      </c>
      <c r="E38" s="1087" t="s">
        <v>1580</v>
      </c>
      <c r="F38" s="1087" t="s">
        <v>1580</v>
      </c>
    </row>
    <row r="39" spans="1:6">
      <c r="A39" s="1073"/>
      <c r="B39" s="1094" t="s">
        <v>1581</v>
      </c>
      <c r="C39" s="1094" t="s">
        <v>1581</v>
      </c>
      <c r="D39" s="1094" t="s">
        <v>1581</v>
      </c>
      <c r="E39" s="1094" t="s">
        <v>1581</v>
      </c>
      <c r="F39" s="1094" t="s">
        <v>1581</v>
      </c>
    </row>
    <row r="40" spans="1:6">
      <c r="A40" s="1073"/>
      <c r="B40" s="1088" t="s">
        <v>1582</v>
      </c>
      <c r="C40" s="1088" t="s">
        <v>1582</v>
      </c>
      <c r="D40" s="1088" t="s">
        <v>1582</v>
      </c>
      <c r="E40" s="1088" t="s">
        <v>1582</v>
      </c>
      <c r="F40" s="1088" t="s">
        <v>1582</v>
      </c>
    </row>
    <row r="41" spans="1:6">
      <c r="A41" s="1073"/>
      <c r="B41" s="1088" t="s">
        <v>1583</v>
      </c>
      <c r="C41" s="1088" t="s">
        <v>1583</v>
      </c>
      <c r="D41" s="1088" t="s">
        <v>1583</v>
      </c>
      <c r="E41" s="1088" t="s">
        <v>1583</v>
      </c>
      <c r="F41" s="1088" t="s">
        <v>1583</v>
      </c>
    </row>
    <row r="42" spans="1:6">
      <c r="A42" s="1073"/>
      <c r="B42" s="1088"/>
      <c r="C42" s="1088"/>
      <c r="D42" s="1088"/>
      <c r="E42" s="1088"/>
      <c r="F42" s="1088"/>
    </row>
    <row r="43" spans="1:6" ht="15.75" thickBot="1">
      <c r="A43" s="1080"/>
      <c r="B43" s="1089"/>
      <c r="C43" s="1089"/>
      <c r="D43" s="1089"/>
      <c r="E43" s="1089"/>
      <c r="F43" s="1089"/>
    </row>
    <row r="44" spans="1:6">
      <c r="A44" s="1095" t="s">
        <v>50</v>
      </c>
      <c r="B44" s="1077" t="s">
        <v>1584</v>
      </c>
      <c r="C44" s="1077" t="s">
        <v>1584</v>
      </c>
      <c r="D44" s="1077" t="s">
        <v>1584</v>
      </c>
      <c r="E44" s="1077" t="s">
        <v>1584</v>
      </c>
      <c r="F44" s="1077" t="s">
        <v>1584</v>
      </c>
    </row>
    <row r="45" spans="1:6">
      <c r="A45" s="1096"/>
      <c r="B45" s="1077" t="s">
        <v>1585</v>
      </c>
      <c r="C45" s="1077" t="s">
        <v>1585</v>
      </c>
      <c r="D45" s="1077" t="s">
        <v>1585</v>
      </c>
      <c r="E45" s="1077" t="s">
        <v>1585</v>
      </c>
      <c r="F45" s="1077" t="s">
        <v>1585</v>
      </c>
    </row>
    <row r="46" spans="1:6" ht="15.75" thickBot="1">
      <c r="A46" s="1096"/>
      <c r="B46" s="1097" t="s">
        <v>1586</v>
      </c>
      <c r="C46" s="1097" t="s">
        <v>1586</v>
      </c>
      <c r="D46" s="1097" t="s">
        <v>1586</v>
      </c>
      <c r="E46" s="1097" t="s">
        <v>1586</v>
      </c>
      <c r="F46" s="1097" t="s">
        <v>1587</v>
      </c>
    </row>
    <row r="47" spans="1:6" ht="15.75" thickBot="1">
      <c r="A47" s="1098"/>
      <c r="B47" s="1099"/>
      <c r="C47" s="1100"/>
      <c r="D47" s="1101" t="s">
        <v>1588</v>
      </c>
      <c r="E47" s="1101" t="s">
        <v>1588</v>
      </c>
      <c r="F47" s="1102"/>
    </row>
    <row r="48" spans="1:6" ht="15.75" thickBot="1">
      <c r="A48" s="1096"/>
      <c r="B48" s="1090"/>
      <c r="C48" s="1103"/>
      <c r="D48" s="1090"/>
      <c r="E48" s="1090"/>
      <c r="F48" s="1104"/>
    </row>
    <row r="49" spans="1:6">
      <c r="A49" s="1084" t="s">
        <v>47</v>
      </c>
      <c r="B49" s="1105" t="s">
        <v>1589</v>
      </c>
      <c r="C49" s="1105" t="s">
        <v>1589</v>
      </c>
      <c r="D49" s="1105" t="s">
        <v>1589</v>
      </c>
      <c r="E49" s="1105" t="s">
        <v>1589</v>
      </c>
      <c r="F49" s="1105" t="s">
        <v>1589</v>
      </c>
    </row>
    <row r="50" spans="1:6">
      <c r="A50" s="1073"/>
      <c r="B50" s="1088" t="s">
        <v>1590</v>
      </c>
      <c r="C50" s="1088" t="s">
        <v>1590</v>
      </c>
      <c r="D50" s="1088" t="s">
        <v>1590</v>
      </c>
      <c r="E50" s="1088" t="s">
        <v>1590</v>
      </c>
      <c r="F50" s="1088" t="s">
        <v>1590</v>
      </c>
    </row>
    <row r="51" spans="1:6">
      <c r="A51" s="1073"/>
      <c r="B51" s="1088" t="s">
        <v>1591</v>
      </c>
      <c r="C51" s="1088" t="s">
        <v>1591</v>
      </c>
      <c r="D51" s="1088" t="s">
        <v>1591</v>
      </c>
      <c r="E51" s="1088" t="s">
        <v>1591</v>
      </c>
      <c r="F51" s="1088" t="s">
        <v>1591</v>
      </c>
    </row>
    <row r="52" spans="1:6">
      <c r="A52" s="1073"/>
      <c r="B52" s="1094" t="s">
        <v>1592</v>
      </c>
      <c r="C52" s="1094" t="s">
        <v>1592</v>
      </c>
      <c r="D52" s="1094" t="s">
        <v>1592</v>
      </c>
      <c r="E52" s="1094" t="s">
        <v>1592</v>
      </c>
      <c r="F52" s="1094" t="s">
        <v>1592</v>
      </c>
    </row>
    <row r="53" spans="1:6">
      <c r="A53" s="1073"/>
      <c r="B53" s="1088" t="s">
        <v>1593</v>
      </c>
      <c r="C53" s="1088" t="s">
        <v>1593</v>
      </c>
      <c r="D53" s="1088" t="s">
        <v>1593</v>
      </c>
      <c r="E53" s="1088" t="s">
        <v>1593</v>
      </c>
      <c r="F53" s="1088" t="s">
        <v>1593</v>
      </c>
    </row>
    <row r="54" spans="1:6">
      <c r="A54" s="1073"/>
      <c r="B54" s="1088" t="s">
        <v>1594</v>
      </c>
      <c r="C54" s="1088" t="s">
        <v>1594</v>
      </c>
      <c r="D54" s="1088" t="s">
        <v>1594</v>
      </c>
      <c r="E54" s="1088" t="s">
        <v>1594</v>
      </c>
      <c r="F54" s="1088" t="s">
        <v>1594</v>
      </c>
    </row>
    <row r="55" spans="1:6">
      <c r="A55" s="1073"/>
      <c r="B55" s="1088" t="s">
        <v>1595</v>
      </c>
      <c r="C55" s="1088" t="s">
        <v>1595</v>
      </c>
      <c r="D55" s="1088" t="s">
        <v>1595</v>
      </c>
      <c r="E55" s="1088" t="s">
        <v>1595</v>
      </c>
      <c r="F55" s="1088" t="s">
        <v>1595</v>
      </c>
    </row>
    <row r="56" spans="1:6">
      <c r="A56" s="1073"/>
      <c r="B56" s="1088" t="s">
        <v>1596</v>
      </c>
      <c r="C56" s="1088" t="s">
        <v>1596</v>
      </c>
      <c r="D56" s="1088" t="s">
        <v>1596</v>
      </c>
      <c r="E56" s="1088" t="s">
        <v>1596</v>
      </c>
      <c r="F56" s="1088" t="s">
        <v>1596</v>
      </c>
    </row>
    <row r="57" spans="1:6">
      <c r="A57" s="1073"/>
      <c r="B57" s="1088" t="s">
        <v>1597</v>
      </c>
      <c r="C57" s="1088" t="s">
        <v>1597</v>
      </c>
      <c r="D57" s="1088" t="s">
        <v>1597</v>
      </c>
      <c r="E57" s="1088" t="s">
        <v>1597</v>
      </c>
      <c r="F57" s="1088" t="s">
        <v>1597</v>
      </c>
    </row>
    <row r="58" spans="1:6">
      <c r="A58" s="1073"/>
      <c r="B58" s="1088" t="s">
        <v>1598</v>
      </c>
      <c r="C58" s="1088" t="s">
        <v>1598</v>
      </c>
      <c r="D58" s="1088" t="s">
        <v>1598</v>
      </c>
      <c r="E58" s="1088" t="s">
        <v>1598</v>
      </c>
      <c r="F58" s="1088" t="s">
        <v>1598</v>
      </c>
    </row>
    <row r="59" spans="1:6" ht="15.75" thickBot="1">
      <c r="A59" s="1080"/>
      <c r="B59" s="1090"/>
      <c r="C59" s="1090"/>
      <c r="D59" s="1090"/>
      <c r="E59" s="1090"/>
      <c r="F59" s="1090"/>
    </row>
    <row r="60" spans="1:6" ht="15.75" thickBot="1"/>
    <row r="61" spans="1:6" ht="15.75" thickBot="1">
      <c r="A61" s="1106" t="s">
        <v>1</v>
      </c>
    </row>
    <row r="62" spans="1:6" ht="15.75" thickBot="1">
      <c r="A62" s="1107">
        <v>43144</v>
      </c>
      <c r="B62" s="1108" t="s">
        <v>1599</v>
      </c>
      <c r="C62" s="1109"/>
    </row>
    <row r="63" spans="1:6" ht="15.75" thickBot="1">
      <c r="A63" s="1080" t="s">
        <v>1600</v>
      </c>
      <c r="B63" s="1110" t="s">
        <v>1601</v>
      </c>
      <c r="C63" s="1109" t="s">
        <v>1602</v>
      </c>
    </row>
    <row r="64" spans="1:6" ht="15.75" thickBot="1">
      <c r="A64" s="1107">
        <v>43145</v>
      </c>
      <c r="B64" s="1108" t="s">
        <v>1599</v>
      </c>
      <c r="C64" s="1109"/>
    </row>
    <row r="65" spans="1:3" ht="15.75" thickBot="1">
      <c r="A65" s="1080" t="s">
        <v>1600</v>
      </c>
      <c r="B65" s="1110" t="s">
        <v>1601</v>
      </c>
      <c r="C65" s="1109" t="s">
        <v>1602</v>
      </c>
    </row>
    <row r="66" spans="1:3">
      <c r="A66" s="1107">
        <v>43147</v>
      </c>
      <c r="B66" s="1108" t="s">
        <v>1603</v>
      </c>
      <c r="C66" s="1111"/>
    </row>
    <row r="67" spans="1:3" ht="15.75" thickBot="1">
      <c r="A67" s="1080"/>
      <c r="B67" s="1110" t="s">
        <v>1604</v>
      </c>
      <c r="C67" s="1080" t="s">
        <v>1602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L72"/>
  <sheetViews>
    <sheetView topLeftCell="D1" workbookViewId="0">
      <selection activeCell="C19" sqref="C19"/>
    </sheetView>
  </sheetViews>
  <sheetFormatPr defaultRowHeight="15"/>
  <cols>
    <col min="1" max="1" width="29.28515625" style="1062" bestFit="1" customWidth="1"/>
    <col min="2" max="2" width="31.140625" style="1062" bestFit="1" customWidth="1"/>
    <col min="3" max="3" width="33" style="1062" bestFit="1" customWidth="1"/>
    <col min="4" max="5" width="43" style="1062" customWidth="1"/>
    <col min="6" max="6" width="33" style="1062" bestFit="1" customWidth="1"/>
    <col min="7" max="7" width="42.85546875" style="1062" bestFit="1" customWidth="1"/>
    <col min="8" max="8" width="29.28515625" style="1062" bestFit="1" customWidth="1"/>
    <col min="9" max="9" width="28.7109375" style="1062" bestFit="1" customWidth="1"/>
    <col min="10" max="10" width="26.28515625" style="1062" bestFit="1" customWidth="1"/>
    <col min="11" max="11" width="13.85546875" style="1062" bestFit="1" customWidth="1"/>
    <col min="12" max="12" width="26.140625" style="1062" bestFit="1" customWidth="1"/>
    <col min="13" max="16384" width="9.140625" style="1062"/>
  </cols>
  <sheetData>
    <row r="1" spans="1:12" ht="18" customHeight="1" thickBot="1">
      <c r="A1" s="1551" t="s">
        <v>1539</v>
      </c>
      <c r="B1" s="1552"/>
      <c r="C1" s="1552"/>
      <c r="D1" s="1552"/>
      <c r="E1" s="1552"/>
      <c r="F1" s="1552"/>
      <c r="G1" s="1553"/>
      <c r="H1" s="1061"/>
      <c r="I1" s="1061"/>
      <c r="J1" s="1061"/>
      <c r="K1" s="1061"/>
      <c r="L1" s="1061"/>
    </row>
    <row r="2" spans="1:12" ht="18" customHeight="1" thickBot="1">
      <c r="A2" s="1063" t="s">
        <v>7</v>
      </c>
      <c r="B2" s="1064">
        <v>43143</v>
      </c>
      <c r="C2" s="1065">
        <v>43144</v>
      </c>
      <c r="D2" s="1065">
        <v>43145</v>
      </c>
      <c r="E2" s="1112" t="s">
        <v>1605</v>
      </c>
      <c r="F2" s="1065">
        <v>43146</v>
      </c>
      <c r="G2" s="1066">
        <v>43147</v>
      </c>
      <c r="H2" s="1067"/>
      <c r="I2" s="1067"/>
      <c r="J2" s="1067"/>
      <c r="K2" s="1067"/>
      <c r="L2" s="1067"/>
    </row>
    <row r="3" spans="1:12" ht="18" customHeight="1">
      <c r="A3" s="1068" t="s">
        <v>1540</v>
      </c>
      <c r="B3" s="1069" t="s">
        <v>1541</v>
      </c>
      <c r="C3" s="1070" t="s">
        <v>1541</v>
      </c>
      <c r="D3" s="1113" t="s">
        <v>1606</v>
      </c>
      <c r="E3" s="1114" t="s">
        <v>1607</v>
      </c>
      <c r="F3" s="1087" t="s">
        <v>1541</v>
      </c>
      <c r="G3" s="1071" t="s">
        <v>1542</v>
      </c>
      <c r="H3" s="1072"/>
      <c r="I3" s="1072"/>
      <c r="J3" s="1072"/>
      <c r="K3" s="1072"/>
      <c r="L3" s="1072"/>
    </row>
    <row r="4" spans="1:12" ht="18" customHeight="1">
      <c r="A4" s="1073"/>
      <c r="B4" s="1074" t="s">
        <v>1543</v>
      </c>
      <c r="C4" s="1075" t="s">
        <v>1543</v>
      </c>
      <c r="D4" s="1115" t="s">
        <v>1543</v>
      </c>
      <c r="E4" s="1116" t="s">
        <v>1541</v>
      </c>
      <c r="F4" s="1094" t="s">
        <v>1543</v>
      </c>
      <c r="G4" s="1076" t="s">
        <v>1543</v>
      </c>
    </row>
    <row r="5" spans="1:12" ht="18" customHeight="1">
      <c r="A5" s="1073"/>
      <c r="B5" s="1077" t="s">
        <v>1544</v>
      </c>
      <c r="C5" s="1078" t="s">
        <v>1544</v>
      </c>
      <c r="D5" s="1117" t="s">
        <v>1544</v>
      </c>
      <c r="E5" s="1118" t="s">
        <v>1608</v>
      </c>
      <c r="F5" s="1088" t="s">
        <v>1544</v>
      </c>
      <c r="G5" s="1079" t="s">
        <v>1544</v>
      </c>
    </row>
    <row r="6" spans="1:12" ht="18" customHeight="1">
      <c r="A6" s="1073"/>
      <c r="B6" s="1099"/>
      <c r="C6" s="1101"/>
      <c r="D6" s="1119"/>
      <c r="E6" s="1120" t="s">
        <v>1609</v>
      </c>
      <c r="F6" s="1089"/>
      <c r="G6" s="1102"/>
    </row>
    <row r="7" spans="1:12" ht="18" customHeight="1">
      <c r="A7" s="1073"/>
      <c r="B7" s="1099"/>
      <c r="C7" s="1101"/>
      <c r="D7" s="1119"/>
      <c r="E7" s="1118"/>
      <c r="F7" s="1089"/>
      <c r="G7" s="1102"/>
    </row>
    <row r="8" spans="1:12" ht="18" customHeight="1">
      <c r="A8" s="1073"/>
      <c r="B8" s="1099"/>
      <c r="C8" s="1101"/>
      <c r="D8" s="1119"/>
      <c r="E8" s="1121" t="s">
        <v>1610</v>
      </c>
      <c r="F8" s="1089"/>
      <c r="G8" s="1102"/>
    </row>
    <row r="9" spans="1:12" ht="18" customHeight="1">
      <c r="A9" s="1073"/>
      <c r="B9" s="1099"/>
      <c r="C9" s="1101"/>
      <c r="D9" s="1119"/>
      <c r="E9" s="1116" t="s">
        <v>1541</v>
      </c>
      <c r="F9" s="1089"/>
      <c r="G9" s="1102"/>
    </row>
    <row r="10" spans="1:12" ht="18" customHeight="1">
      <c r="A10" s="1073"/>
      <c r="B10" s="1099"/>
      <c r="C10" s="1101"/>
      <c r="D10" s="1119"/>
      <c r="E10" s="1116" t="s">
        <v>1543</v>
      </c>
      <c r="F10" s="1089"/>
      <c r="G10" s="1102"/>
    </row>
    <row r="11" spans="1:12" ht="18" customHeight="1" thickBot="1">
      <c r="A11" s="1080"/>
      <c r="B11" s="1081"/>
      <c r="C11" s="1082"/>
      <c r="D11" s="1122"/>
      <c r="E11" s="1123" t="s">
        <v>1544</v>
      </c>
      <c r="F11" s="1090"/>
      <c r="G11" s="1083"/>
    </row>
    <row r="12" spans="1:12" ht="18" customHeight="1">
      <c r="A12" s="1084" t="s">
        <v>138</v>
      </c>
      <c r="B12" s="1069" t="s">
        <v>1545</v>
      </c>
      <c r="C12" s="1069" t="s">
        <v>1545</v>
      </c>
      <c r="D12" s="1124" t="s">
        <v>1545</v>
      </c>
      <c r="E12" s="1125" t="s">
        <v>229</v>
      </c>
      <c r="F12" s="1069" t="s">
        <v>1545</v>
      </c>
      <c r="G12" s="1069" t="s">
        <v>1545</v>
      </c>
    </row>
    <row r="13" spans="1:12" ht="18" customHeight="1">
      <c r="A13" s="1073"/>
      <c r="B13" s="1077" t="s">
        <v>1546</v>
      </c>
      <c r="C13" s="1077" t="s">
        <v>1546</v>
      </c>
      <c r="D13" s="1126" t="s">
        <v>1546</v>
      </c>
      <c r="E13" s="1127" t="s">
        <v>1611</v>
      </c>
      <c r="F13" s="1077" t="s">
        <v>1546</v>
      </c>
      <c r="G13" s="1077" t="s">
        <v>1546</v>
      </c>
    </row>
    <row r="14" spans="1:12" ht="18" customHeight="1">
      <c r="A14" s="1077"/>
      <c r="B14" s="1077" t="s">
        <v>1547</v>
      </c>
      <c r="C14" s="1077" t="s">
        <v>1547</v>
      </c>
      <c r="D14" s="1126" t="s">
        <v>1547</v>
      </c>
      <c r="E14" s="1118" t="s">
        <v>1563</v>
      </c>
      <c r="F14" s="1077" t="s">
        <v>1547</v>
      </c>
      <c r="G14" s="1077" t="s">
        <v>1547</v>
      </c>
    </row>
    <row r="15" spans="1:12" ht="18" customHeight="1">
      <c r="A15" s="1073"/>
      <c r="B15" s="1077" t="s">
        <v>1548</v>
      </c>
      <c r="C15" s="1077" t="s">
        <v>1548</v>
      </c>
      <c r="D15" s="1126" t="s">
        <v>1548</v>
      </c>
      <c r="E15" s="1118" t="s">
        <v>1612</v>
      </c>
      <c r="F15" s="1077" t="s">
        <v>1548</v>
      </c>
      <c r="G15" s="1077" t="s">
        <v>1548</v>
      </c>
    </row>
    <row r="16" spans="1:12" ht="18" customHeight="1">
      <c r="A16" s="1073"/>
      <c r="B16" s="1077" t="s">
        <v>1549</v>
      </c>
      <c r="C16" s="1077" t="s">
        <v>1549</v>
      </c>
      <c r="D16" s="1128" t="s">
        <v>1613</v>
      </c>
      <c r="E16" s="1073"/>
      <c r="F16" s="1077" t="s">
        <v>1549</v>
      </c>
      <c r="G16" s="1077" t="s">
        <v>1549</v>
      </c>
    </row>
    <row r="17" spans="1:7" ht="18" customHeight="1">
      <c r="A17" s="1078"/>
      <c r="B17" s="1077" t="s">
        <v>1551</v>
      </c>
      <c r="C17" s="1077" t="s">
        <v>1551</v>
      </c>
      <c r="D17" s="1126" t="s">
        <v>1551</v>
      </c>
      <c r="E17" s="1118" t="s">
        <v>1614</v>
      </c>
      <c r="F17" s="1077" t="s">
        <v>1551</v>
      </c>
      <c r="G17" s="1077" t="s">
        <v>1551</v>
      </c>
    </row>
    <row r="18" spans="1:7" ht="18" customHeight="1">
      <c r="A18" s="1073"/>
      <c r="B18" s="1077" t="s">
        <v>1552</v>
      </c>
      <c r="C18" s="1077" t="s">
        <v>1552</v>
      </c>
      <c r="D18" s="1126" t="s">
        <v>1553</v>
      </c>
      <c r="E18" s="1118"/>
      <c r="F18" s="1077"/>
      <c r="G18" s="1079"/>
    </row>
    <row r="19" spans="1:7" ht="18" customHeight="1" thickBot="1">
      <c r="A19" s="1080"/>
      <c r="B19" s="1081" t="s">
        <v>1554</v>
      </c>
      <c r="C19" s="1081" t="s">
        <v>1554</v>
      </c>
      <c r="D19" s="1129"/>
      <c r="E19" s="1123"/>
      <c r="F19" s="1081"/>
      <c r="G19" s="1083"/>
    </row>
    <row r="20" spans="1:7" ht="18" customHeight="1">
      <c r="A20" s="1085" t="s">
        <v>1555</v>
      </c>
      <c r="B20" s="1069" t="s">
        <v>1556</v>
      </c>
      <c r="C20" s="1069" t="s">
        <v>1556</v>
      </c>
      <c r="D20" s="1069" t="s">
        <v>1556</v>
      </c>
      <c r="E20" s="1069"/>
      <c r="F20" s="1069" t="s">
        <v>1556</v>
      </c>
      <c r="G20" s="1069" t="s">
        <v>1556</v>
      </c>
    </row>
    <row r="21" spans="1:7" ht="18" customHeight="1">
      <c r="A21" s="1086"/>
      <c r="B21" s="1077" t="s">
        <v>1557</v>
      </c>
      <c r="C21" s="1077" t="s">
        <v>1557</v>
      </c>
      <c r="D21" s="1077" t="s">
        <v>1557</v>
      </c>
      <c r="E21" s="1077"/>
      <c r="F21" s="1077" t="s">
        <v>1557</v>
      </c>
      <c r="G21" s="1077" t="s">
        <v>1557</v>
      </c>
    </row>
    <row r="22" spans="1:7">
      <c r="A22" s="1077"/>
      <c r="B22" s="1077" t="s">
        <v>1558</v>
      </c>
      <c r="C22" s="1077" t="s">
        <v>1558</v>
      </c>
      <c r="D22" s="1077" t="s">
        <v>1558</v>
      </c>
      <c r="E22" s="1077"/>
      <c r="F22" s="1077" t="s">
        <v>1558</v>
      </c>
      <c r="G22" s="1077" t="s">
        <v>1558</v>
      </c>
    </row>
    <row r="23" spans="1:7">
      <c r="A23" s="1073"/>
      <c r="B23" s="1077"/>
      <c r="C23" s="1077"/>
      <c r="D23" s="1077"/>
      <c r="E23" s="1077"/>
      <c r="F23" s="1077"/>
      <c r="G23" s="1077"/>
    </row>
    <row r="24" spans="1:7" ht="15.75" thickBot="1">
      <c r="A24" s="1080"/>
      <c r="B24" s="1081"/>
      <c r="C24" s="1081"/>
      <c r="D24" s="1081"/>
      <c r="E24" s="1081"/>
      <c r="F24" s="1081"/>
      <c r="G24" s="1081"/>
    </row>
    <row r="25" spans="1:7">
      <c r="A25" s="1068" t="s">
        <v>1559</v>
      </c>
      <c r="B25" s="1069" t="s">
        <v>1560</v>
      </c>
      <c r="C25" s="1069" t="s">
        <v>1560</v>
      </c>
      <c r="D25" s="1069" t="s">
        <v>1560</v>
      </c>
      <c r="E25" s="1069"/>
      <c r="F25" s="1069" t="s">
        <v>1560</v>
      </c>
      <c r="G25" s="1069" t="s">
        <v>1560</v>
      </c>
    </row>
    <row r="26" spans="1:7">
      <c r="A26" s="1073"/>
      <c r="B26" s="1077" t="s">
        <v>1561</v>
      </c>
      <c r="C26" s="1077" t="s">
        <v>1561</v>
      </c>
      <c r="D26" s="1077" t="s">
        <v>1561</v>
      </c>
      <c r="E26" s="1077"/>
      <c r="F26" s="1077" t="s">
        <v>1561</v>
      </c>
      <c r="G26" s="1077" t="s">
        <v>1561</v>
      </c>
    </row>
    <row r="27" spans="1:7">
      <c r="A27" s="1073"/>
      <c r="B27" s="1077"/>
      <c r="C27" s="1077"/>
      <c r="D27" s="1077"/>
      <c r="E27" s="1077"/>
      <c r="F27" s="1077"/>
      <c r="G27" s="1077"/>
    </row>
    <row r="28" spans="1:7" ht="15.75" thickBot="1">
      <c r="A28" s="1073"/>
      <c r="B28" s="1081"/>
      <c r="C28" s="1081"/>
      <c r="D28" s="1081"/>
      <c r="E28" s="1081"/>
      <c r="F28" s="1081"/>
      <c r="G28" s="1081"/>
    </row>
    <row r="29" spans="1:7">
      <c r="A29" s="1084" t="s">
        <v>1562</v>
      </c>
      <c r="B29" s="1087" t="s">
        <v>1563</v>
      </c>
      <c r="C29" s="1087" t="s">
        <v>1563</v>
      </c>
      <c r="D29" s="1087" t="s">
        <v>1564</v>
      </c>
      <c r="E29" s="1087"/>
      <c r="F29" s="1087" t="s">
        <v>1563</v>
      </c>
      <c r="G29" s="1087" t="s">
        <v>1563</v>
      </c>
    </row>
    <row r="30" spans="1:7">
      <c r="A30" s="1073"/>
      <c r="B30" s="1088" t="s">
        <v>1565</v>
      </c>
      <c r="C30" s="1088" t="s">
        <v>1565</v>
      </c>
      <c r="D30" s="1088" t="s">
        <v>1565</v>
      </c>
      <c r="E30" s="1088"/>
      <c r="F30" s="1088" t="s">
        <v>1565</v>
      </c>
      <c r="G30" s="1088" t="s">
        <v>1565</v>
      </c>
    </row>
    <row r="31" spans="1:7">
      <c r="A31" s="1073"/>
      <c r="B31" s="1088" t="s">
        <v>1566</v>
      </c>
      <c r="C31" s="1088" t="s">
        <v>1566</v>
      </c>
      <c r="D31" s="1088" t="s">
        <v>1567</v>
      </c>
      <c r="E31" s="1088"/>
      <c r="F31" s="1088" t="s">
        <v>1566</v>
      </c>
      <c r="G31" s="1088" t="s">
        <v>1566</v>
      </c>
    </row>
    <row r="32" spans="1:7">
      <c r="A32" s="1073"/>
      <c r="B32" s="1088" t="s">
        <v>1568</v>
      </c>
      <c r="C32" s="1088" t="s">
        <v>1568</v>
      </c>
      <c r="D32" s="1088" t="s">
        <v>1568</v>
      </c>
      <c r="E32" s="1088"/>
      <c r="F32" s="1088" t="s">
        <v>1568</v>
      </c>
      <c r="G32" s="1088" t="s">
        <v>1568</v>
      </c>
    </row>
    <row r="33" spans="1:7">
      <c r="A33" s="1073"/>
      <c r="B33" s="1089" t="s">
        <v>1569</v>
      </c>
      <c r="C33" s="1089" t="s">
        <v>1569</v>
      </c>
      <c r="D33" s="1089" t="s">
        <v>1569</v>
      </c>
      <c r="E33" s="1089"/>
      <c r="F33" s="1089" t="s">
        <v>1569</v>
      </c>
      <c r="G33" s="1089" t="s">
        <v>1569</v>
      </c>
    </row>
    <row r="34" spans="1:7" ht="15.75" thickBot="1">
      <c r="A34" s="1080"/>
      <c r="B34" s="1090"/>
      <c r="C34" s="1090"/>
      <c r="D34" s="1090"/>
      <c r="E34" s="1090"/>
      <c r="F34" s="1090"/>
      <c r="G34" s="1090"/>
    </row>
    <row r="35" spans="1:7">
      <c r="A35" s="1084" t="s">
        <v>1570</v>
      </c>
      <c r="B35" s="1091" t="s">
        <v>1571</v>
      </c>
      <c r="C35" s="1091" t="s">
        <v>1571</v>
      </c>
      <c r="D35" s="1091" t="s">
        <v>1571</v>
      </c>
      <c r="E35" s="1091"/>
      <c r="F35" s="1091" t="s">
        <v>1571</v>
      </c>
      <c r="G35" s="1091" t="s">
        <v>1571</v>
      </c>
    </row>
    <row r="36" spans="1:7">
      <c r="A36" s="1073"/>
      <c r="B36" s="1077" t="s">
        <v>1572</v>
      </c>
      <c r="C36" s="1077" t="s">
        <v>1572</v>
      </c>
      <c r="D36" s="1077" t="s">
        <v>1573</v>
      </c>
      <c r="E36" s="1077"/>
      <c r="F36" s="1077" t="s">
        <v>1572</v>
      </c>
      <c r="G36" s="1077" t="s">
        <v>1572</v>
      </c>
    </row>
    <row r="37" spans="1:7">
      <c r="A37" s="1073"/>
      <c r="B37" s="1092" t="s">
        <v>1574</v>
      </c>
      <c r="C37" s="1092" t="s">
        <v>1574</v>
      </c>
      <c r="D37" s="1092" t="s">
        <v>1574</v>
      </c>
      <c r="E37" s="1092"/>
      <c r="F37" s="1092" t="s">
        <v>1574</v>
      </c>
      <c r="G37" s="1092" t="s">
        <v>1574</v>
      </c>
    </row>
    <row r="38" spans="1:7">
      <c r="A38" s="1073"/>
      <c r="B38" s="1077" t="s">
        <v>1575</v>
      </c>
      <c r="C38" s="1077" t="s">
        <v>1575</v>
      </c>
      <c r="D38" s="1077" t="s">
        <v>1575</v>
      </c>
      <c r="E38" s="1077"/>
      <c r="F38" s="1077" t="s">
        <v>1575</v>
      </c>
      <c r="G38" s="1077" t="s">
        <v>1575</v>
      </c>
    </row>
    <row r="39" spans="1:7" ht="15.75" thickBot="1">
      <c r="A39" s="1080"/>
      <c r="B39" s="1081"/>
      <c r="C39" s="1081"/>
      <c r="D39" s="1081"/>
      <c r="E39" s="1081"/>
      <c r="F39" s="1081"/>
      <c r="G39" s="1081"/>
    </row>
    <row r="40" spans="1:7">
      <c r="A40" s="1084" t="s">
        <v>1576</v>
      </c>
      <c r="B40" s="1069" t="s">
        <v>1577</v>
      </c>
      <c r="C40" s="1093" t="s">
        <v>1578</v>
      </c>
      <c r="D40" s="1093" t="s">
        <v>1578</v>
      </c>
      <c r="E40" s="1093"/>
      <c r="F40" s="1093" t="s">
        <v>1578</v>
      </c>
      <c r="G40" s="1093" t="s">
        <v>1578</v>
      </c>
    </row>
    <row r="41" spans="1:7">
      <c r="A41" s="1073"/>
      <c r="B41" s="1077"/>
      <c r="C41" s="1088"/>
      <c r="D41" s="1088"/>
      <c r="E41" s="1088"/>
      <c r="F41" s="1088"/>
      <c r="G41" s="1088"/>
    </row>
    <row r="42" spans="1:7" ht="15.75" thickBot="1">
      <c r="A42" s="1080"/>
      <c r="B42" s="1081"/>
      <c r="C42" s="1082"/>
      <c r="D42" s="1082"/>
      <c r="E42" s="1082"/>
      <c r="F42" s="1082"/>
      <c r="G42" s="1082"/>
    </row>
    <row r="43" spans="1:7">
      <c r="A43" s="1084" t="s">
        <v>1579</v>
      </c>
      <c r="B43" s="1087" t="s">
        <v>1580</v>
      </c>
      <c r="C43" s="1087" t="s">
        <v>1580</v>
      </c>
      <c r="D43" s="1087" t="s">
        <v>1580</v>
      </c>
      <c r="E43" s="1087"/>
      <c r="F43" s="1087" t="s">
        <v>1580</v>
      </c>
      <c r="G43" s="1087" t="s">
        <v>1580</v>
      </c>
    </row>
    <row r="44" spans="1:7">
      <c r="A44" s="1073"/>
      <c r="B44" s="1094" t="s">
        <v>1581</v>
      </c>
      <c r="C44" s="1094" t="s">
        <v>1581</v>
      </c>
      <c r="D44" s="1094" t="s">
        <v>1581</v>
      </c>
      <c r="E44" s="1094"/>
      <c r="F44" s="1094" t="s">
        <v>1581</v>
      </c>
      <c r="G44" s="1094" t="s">
        <v>1581</v>
      </c>
    </row>
    <row r="45" spans="1:7">
      <c r="A45" s="1073"/>
      <c r="B45" s="1088" t="s">
        <v>1582</v>
      </c>
      <c r="C45" s="1088" t="s">
        <v>1582</v>
      </c>
      <c r="D45" s="1088" t="s">
        <v>1582</v>
      </c>
      <c r="E45" s="1088"/>
      <c r="F45" s="1088" t="s">
        <v>1582</v>
      </c>
      <c r="G45" s="1088" t="s">
        <v>1582</v>
      </c>
    </row>
    <row r="46" spans="1:7">
      <c r="A46" s="1073"/>
      <c r="B46" s="1088" t="s">
        <v>1583</v>
      </c>
      <c r="C46" s="1088" t="s">
        <v>1583</v>
      </c>
      <c r="D46" s="1088" t="s">
        <v>1583</v>
      </c>
      <c r="E46" s="1088"/>
      <c r="F46" s="1088" t="s">
        <v>1583</v>
      </c>
      <c r="G46" s="1088" t="s">
        <v>1583</v>
      </c>
    </row>
    <row r="47" spans="1:7">
      <c r="A47" s="1073"/>
      <c r="B47" s="1088"/>
      <c r="C47" s="1088"/>
      <c r="D47" s="1088"/>
      <c r="E47" s="1088"/>
      <c r="F47" s="1088"/>
      <c r="G47" s="1088"/>
    </row>
    <row r="48" spans="1:7" ht="15.75" thickBot="1">
      <c r="A48" s="1080"/>
      <c r="B48" s="1089"/>
      <c r="C48" s="1089"/>
      <c r="D48" s="1089"/>
      <c r="E48" s="1089"/>
      <c r="F48" s="1089"/>
      <c r="G48" s="1089"/>
    </row>
    <row r="49" spans="1:7">
      <c r="A49" s="1095" t="s">
        <v>50</v>
      </c>
      <c r="B49" s="1077" t="s">
        <v>1584</v>
      </c>
      <c r="C49" s="1077" t="s">
        <v>1584</v>
      </c>
      <c r="D49" s="1077" t="s">
        <v>1584</v>
      </c>
      <c r="E49" s="1077"/>
      <c r="F49" s="1077" t="s">
        <v>1584</v>
      </c>
      <c r="G49" s="1077" t="s">
        <v>1584</v>
      </c>
    </row>
    <row r="50" spans="1:7">
      <c r="A50" s="1096"/>
      <c r="B50" s="1077" t="s">
        <v>1585</v>
      </c>
      <c r="C50" s="1077" t="s">
        <v>1585</v>
      </c>
      <c r="D50" s="1077" t="s">
        <v>1585</v>
      </c>
      <c r="E50" s="1077"/>
      <c r="F50" s="1077" t="s">
        <v>1585</v>
      </c>
      <c r="G50" s="1077" t="s">
        <v>1585</v>
      </c>
    </row>
    <row r="51" spans="1:7" ht="15.75" thickBot="1">
      <c r="A51" s="1096"/>
      <c r="B51" s="1097" t="s">
        <v>1586</v>
      </c>
      <c r="C51" s="1097" t="s">
        <v>1586</v>
      </c>
      <c r="D51" s="1097" t="s">
        <v>1586</v>
      </c>
      <c r="E51" s="1097"/>
      <c r="F51" s="1097" t="s">
        <v>1586</v>
      </c>
      <c r="G51" s="1097" t="s">
        <v>1587</v>
      </c>
    </row>
    <row r="52" spans="1:7" ht="15.75" thickBot="1">
      <c r="A52" s="1098"/>
      <c r="B52" s="1099"/>
      <c r="C52" s="1100"/>
      <c r="D52" s="1101" t="s">
        <v>1588</v>
      </c>
      <c r="E52" s="1101"/>
      <c r="F52" s="1101" t="s">
        <v>1588</v>
      </c>
      <c r="G52" s="1102"/>
    </row>
    <row r="53" spans="1:7" ht="15.75" thickBot="1">
      <c r="A53" s="1096"/>
      <c r="B53" s="1090"/>
      <c r="C53" s="1103"/>
      <c r="D53" s="1090"/>
      <c r="E53" s="1090"/>
      <c r="F53" s="1090"/>
      <c r="G53" s="1104"/>
    </row>
    <row r="54" spans="1:7">
      <c r="A54" s="1084" t="s">
        <v>47</v>
      </c>
      <c r="B54" s="1105" t="s">
        <v>1589</v>
      </c>
      <c r="C54" s="1105" t="s">
        <v>1589</v>
      </c>
      <c r="D54" s="1105" t="s">
        <v>1589</v>
      </c>
      <c r="E54" s="1105"/>
      <c r="F54" s="1105" t="s">
        <v>1589</v>
      </c>
      <c r="G54" s="1105" t="s">
        <v>1589</v>
      </c>
    </row>
    <row r="55" spans="1:7">
      <c r="A55" s="1073"/>
      <c r="B55" s="1088" t="s">
        <v>1590</v>
      </c>
      <c r="C55" s="1088" t="s">
        <v>1590</v>
      </c>
      <c r="D55" s="1088" t="s">
        <v>1590</v>
      </c>
      <c r="E55" s="1088"/>
      <c r="F55" s="1088" t="s">
        <v>1590</v>
      </c>
      <c r="G55" s="1088" t="s">
        <v>1590</v>
      </c>
    </row>
    <row r="56" spans="1:7">
      <c r="A56" s="1073"/>
      <c r="B56" s="1088" t="s">
        <v>1591</v>
      </c>
      <c r="C56" s="1088" t="s">
        <v>1591</v>
      </c>
      <c r="D56" s="1088" t="s">
        <v>1591</v>
      </c>
      <c r="E56" s="1088"/>
      <c r="F56" s="1088" t="s">
        <v>1591</v>
      </c>
      <c r="G56" s="1088" t="s">
        <v>1591</v>
      </c>
    </row>
    <row r="57" spans="1:7">
      <c r="A57" s="1073"/>
      <c r="B57" s="1094" t="s">
        <v>1592</v>
      </c>
      <c r="C57" s="1094" t="s">
        <v>1592</v>
      </c>
      <c r="D57" s="1094" t="s">
        <v>1592</v>
      </c>
      <c r="E57" s="1094"/>
      <c r="F57" s="1094" t="s">
        <v>1592</v>
      </c>
      <c r="G57" s="1094" t="s">
        <v>1592</v>
      </c>
    </row>
    <row r="58" spans="1:7">
      <c r="A58" s="1073"/>
      <c r="B58" s="1088" t="s">
        <v>1593</v>
      </c>
      <c r="C58" s="1088" t="s">
        <v>1593</v>
      </c>
      <c r="D58" s="1088" t="s">
        <v>1593</v>
      </c>
      <c r="E58" s="1088"/>
      <c r="F58" s="1088" t="s">
        <v>1593</v>
      </c>
      <c r="G58" s="1088" t="s">
        <v>1593</v>
      </c>
    </row>
    <row r="59" spans="1:7">
      <c r="A59" s="1073"/>
      <c r="B59" s="1088" t="s">
        <v>1594</v>
      </c>
      <c r="C59" s="1088" t="s">
        <v>1594</v>
      </c>
      <c r="D59" s="1088" t="s">
        <v>1594</v>
      </c>
      <c r="E59" s="1088"/>
      <c r="F59" s="1088" t="s">
        <v>1594</v>
      </c>
      <c r="G59" s="1088" t="s">
        <v>1594</v>
      </c>
    </row>
    <row r="60" spans="1:7">
      <c r="A60" s="1073"/>
      <c r="B60" s="1088" t="s">
        <v>1595</v>
      </c>
      <c r="C60" s="1088" t="s">
        <v>1595</v>
      </c>
      <c r="D60" s="1088" t="s">
        <v>1595</v>
      </c>
      <c r="E60" s="1088"/>
      <c r="F60" s="1088" t="s">
        <v>1595</v>
      </c>
      <c r="G60" s="1088" t="s">
        <v>1595</v>
      </c>
    </row>
    <row r="61" spans="1:7">
      <c r="A61" s="1073"/>
      <c r="B61" s="1088" t="s">
        <v>1596</v>
      </c>
      <c r="C61" s="1088" t="s">
        <v>1596</v>
      </c>
      <c r="D61" s="1088" t="s">
        <v>1596</v>
      </c>
      <c r="E61" s="1088"/>
      <c r="F61" s="1088" t="s">
        <v>1596</v>
      </c>
      <c r="G61" s="1088" t="s">
        <v>1596</v>
      </c>
    </row>
    <row r="62" spans="1:7">
      <c r="A62" s="1073"/>
      <c r="B62" s="1088" t="s">
        <v>1597</v>
      </c>
      <c r="C62" s="1088" t="s">
        <v>1597</v>
      </c>
      <c r="D62" s="1088" t="s">
        <v>1597</v>
      </c>
      <c r="E62" s="1088"/>
      <c r="F62" s="1088" t="s">
        <v>1597</v>
      </c>
      <c r="G62" s="1088" t="s">
        <v>1597</v>
      </c>
    </row>
    <row r="63" spans="1:7">
      <c r="A63" s="1073"/>
      <c r="B63" s="1088" t="s">
        <v>1598</v>
      </c>
      <c r="C63" s="1088" t="s">
        <v>1598</v>
      </c>
      <c r="D63" s="1088" t="s">
        <v>1598</v>
      </c>
      <c r="E63" s="1088"/>
      <c r="F63" s="1088" t="s">
        <v>1598</v>
      </c>
      <c r="G63" s="1088" t="s">
        <v>1598</v>
      </c>
    </row>
    <row r="64" spans="1:7" ht="15.75" thickBot="1">
      <c r="A64" s="1080"/>
      <c r="B64" s="1090"/>
      <c r="C64" s="1090"/>
      <c r="D64" s="1090"/>
      <c r="E64" s="1090"/>
      <c r="F64" s="1090"/>
      <c r="G64" s="1090"/>
    </row>
    <row r="65" spans="1:3" ht="15.75" thickBot="1"/>
    <row r="66" spans="1:3" ht="15.75" thickBot="1">
      <c r="A66" s="1106" t="s">
        <v>1</v>
      </c>
    </row>
    <row r="67" spans="1:3" ht="15.75" thickBot="1">
      <c r="A67" s="1107">
        <v>43144</v>
      </c>
      <c r="B67" s="1108" t="s">
        <v>1599</v>
      </c>
      <c r="C67" s="1109"/>
    </row>
    <row r="68" spans="1:3" ht="15.75" thickBot="1">
      <c r="A68" s="1080" t="s">
        <v>1600</v>
      </c>
      <c r="B68" s="1110" t="s">
        <v>1601</v>
      </c>
      <c r="C68" s="1109" t="s">
        <v>1602</v>
      </c>
    </row>
    <row r="69" spans="1:3" ht="15.75" thickBot="1">
      <c r="A69" s="1107">
        <v>43145</v>
      </c>
      <c r="B69" s="1108" t="s">
        <v>1599</v>
      </c>
      <c r="C69" s="1109"/>
    </row>
    <row r="70" spans="1:3" ht="15.75" thickBot="1">
      <c r="A70" s="1080" t="s">
        <v>1600</v>
      </c>
      <c r="B70" s="1110" t="s">
        <v>1601</v>
      </c>
      <c r="C70" s="1109" t="s">
        <v>1602</v>
      </c>
    </row>
    <row r="71" spans="1:3">
      <c r="A71" s="1107">
        <v>43147</v>
      </c>
      <c r="B71" s="1108" t="s">
        <v>1603</v>
      </c>
      <c r="C71" s="1111"/>
    </row>
    <row r="72" spans="1:3" ht="15.75" thickBot="1">
      <c r="A72" s="1080"/>
      <c r="B72" s="1110" t="s">
        <v>1604</v>
      </c>
      <c r="C72" s="1080" t="s">
        <v>1602</v>
      </c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T95"/>
  <sheetViews>
    <sheetView topLeftCell="A10" zoomScale="90" zoomScaleNormal="90" workbookViewId="0">
      <selection activeCell="F12" sqref="F12"/>
    </sheetView>
  </sheetViews>
  <sheetFormatPr defaultColWidth="10.7109375" defaultRowHeight="12.75"/>
  <cols>
    <col min="1" max="1" width="3.42578125" style="411" bestFit="1" customWidth="1"/>
    <col min="2" max="2" width="11.28515625" style="411" bestFit="1" customWidth="1"/>
    <col min="3" max="3" width="6.42578125" style="411" bestFit="1" customWidth="1"/>
    <col min="4" max="4" width="10" style="411" bestFit="1" customWidth="1"/>
    <col min="5" max="15" width="10.28515625" style="411" bestFit="1" customWidth="1"/>
    <col min="16" max="16" width="9.7109375" style="411" bestFit="1" customWidth="1"/>
    <col min="17" max="17" width="3.7109375" style="411" customWidth="1"/>
    <col min="18" max="18" width="10.7109375" style="411" bestFit="1" customWidth="1"/>
    <col min="19" max="16384" width="10.7109375" style="411"/>
  </cols>
  <sheetData>
    <row r="1" spans="1:20" s="261" customFormat="1" ht="31.5" customHeight="1">
      <c r="A1" s="1561" t="s">
        <v>662</v>
      </c>
      <c r="B1" s="1561"/>
      <c r="C1" s="1561"/>
      <c r="D1" s="1561"/>
      <c r="E1" s="1561"/>
      <c r="F1" s="1561"/>
      <c r="G1" s="1561"/>
      <c r="H1" s="1561"/>
      <c r="I1" s="1561"/>
      <c r="J1" s="1561"/>
      <c r="K1" s="1561"/>
      <c r="L1" s="1561"/>
      <c r="M1" s="1561"/>
      <c r="N1" s="1561"/>
      <c r="O1" s="1561"/>
      <c r="P1" s="1561"/>
      <c r="Q1" s="1561"/>
      <c r="R1" s="1561"/>
    </row>
    <row r="2" spans="1:20" s="261" customFormat="1" ht="15" customHeight="1" thickBot="1">
      <c r="Q2" s="262"/>
      <c r="T2" s="263"/>
    </row>
    <row r="3" spans="1:20" s="261" customFormat="1" ht="30" customHeight="1">
      <c r="C3" s="264"/>
      <c r="D3" s="265">
        <v>210</v>
      </c>
      <c r="E3" s="266" t="s">
        <v>709</v>
      </c>
      <c r="F3" s="267">
        <v>208</v>
      </c>
      <c r="G3" s="268">
        <v>207</v>
      </c>
      <c r="H3" s="269">
        <v>206</v>
      </c>
      <c r="I3" s="1562"/>
      <c r="J3" s="1563"/>
      <c r="K3" s="1568" t="s">
        <v>663</v>
      </c>
      <c r="L3" s="267">
        <v>204</v>
      </c>
      <c r="M3" s="270" t="s">
        <v>710</v>
      </c>
      <c r="N3" s="269">
        <v>202</v>
      </c>
      <c r="O3" s="271">
        <v>201</v>
      </c>
      <c r="P3" s="233" t="s">
        <v>573</v>
      </c>
      <c r="Q3" s="272"/>
      <c r="S3" s="273"/>
    </row>
    <row r="4" spans="1:20" s="261" customFormat="1" ht="24.95" customHeight="1">
      <c r="C4" s="274"/>
      <c r="D4" s="1554" t="s">
        <v>664</v>
      </c>
      <c r="E4" s="1555"/>
      <c r="F4" s="275"/>
      <c r="G4" s="276"/>
      <c r="H4" s="277"/>
      <c r="I4" s="1564"/>
      <c r="J4" s="1565"/>
      <c r="K4" s="1569"/>
      <c r="L4" s="278" t="s">
        <v>665</v>
      </c>
      <c r="M4" s="1571" t="s">
        <v>2</v>
      </c>
      <c r="N4" s="1572"/>
      <c r="O4" s="1573"/>
      <c r="P4" s="1574" t="s">
        <v>707</v>
      </c>
      <c r="Q4" s="279"/>
      <c r="R4" s="261" t="s">
        <v>666</v>
      </c>
      <c r="S4" s="273"/>
    </row>
    <row r="5" spans="1:20" s="261" customFormat="1" ht="24.95" customHeight="1">
      <c r="C5" s="274"/>
      <c r="D5" s="1577" t="s">
        <v>2</v>
      </c>
      <c r="E5" s="1578"/>
      <c r="F5" s="280"/>
      <c r="G5" s="281"/>
      <c r="H5" s="282"/>
      <c r="I5" s="1564"/>
      <c r="J5" s="1565"/>
      <c r="K5" s="1569"/>
      <c r="L5" s="283"/>
      <c r="M5" s="284"/>
      <c r="N5" s="285"/>
      <c r="O5" s="286"/>
      <c r="P5" s="1575"/>
      <c r="Q5" s="279"/>
      <c r="S5" s="273"/>
    </row>
    <row r="6" spans="1:20" s="261" customFormat="1" ht="24.95" customHeight="1">
      <c r="A6" s="1579" t="s">
        <v>667</v>
      </c>
      <c r="B6" s="1580"/>
      <c r="C6" s="274"/>
      <c r="D6" s="287"/>
      <c r="E6" s="288"/>
      <c r="F6" s="289"/>
      <c r="G6" s="290"/>
      <c r="H6" s="291"/>
      <c r="I6" s="1566"/>
      <c r="J6" s="1567"/>
      <c r="K6" s="1570"/>
      <c r="L6" s="234" t="s">
        <v>668</v>
      </c>
      <c r="M6" s="292"/>
      <c r="N6" s="293"/>
      <c r="O6" s="294"/>
      <c r="P6" s="1576"/>
      <c r="Q6" s="279"/>
      <c r="S6" s="273"/>
    </row>
    <row r="7" spans="1:20" s="261" customFormat="1" ht="24.95" customHeight="1">
      <c r="A7" s="295">
        <v>1</v>
      </c>
      <c r="B7" s="296" t="s">
        <v>669</v>
      </c>
      <c r="C7" s="274"/>
      <c r="D7" s="297" t="s">
        <v>711</v>
      </c>
      <c r="E7" s="298" t="s">
        <v>712</v>
      </c>
      <c r="F7" s="299" t="s">
        <v>713</v>
      </c>
      <c r="G7" s="300" t="s">
        <v>714</v>
      </c>
      <c r="H7" s="301">
        <v>218</v>
      </c>
      <c r="I7" s="301">
        <v>217</v>
      </c>
      <c r="J7" s="302">
        <v>216</v>
      </c>
      <c r="K7" s="303" t="s">
        <v>715</v>
      </c>
      <c r="L7" s="299">
        <v>214</v>
      </c>
      <c r="M7" s="300">
        <v>213</v>
      </c>
      <c r="N7" s="301">
        <v>212</v>
      </c>
      <c r="O7" s="304">
        <v>211</v>
      </c>
      <c r="P7" s="235" t="s">
        <v>573</v>
      </c>
      <c r="Q7" s="272"/>
      <c r="S7" s="273"/>
    </row>
    <row r="8" spans="1:20" s="316" customFormat="1" ht="24.95" customHeight="1">
      <c r="A8" s="305">
        <v>2</v>
      </c>
      <c r="B8" s="296"/>
      <c r="C8" s="306"/>
      <c r="D8" s="1554" t="s">
        <v>670</v>
      </c>
      <c r="E8" s="1555"/>
      <c r="F8" s="307" t="s">
        <v>671</v>
      </c>
      <c r="G8" s="308" t="s">
        <v>672</v>
      </c>
      <c r="H8" s="309"/>
      <c r="I8" s="310" t="s">
        <v>578</v>
      </c>
      <c r="J8" s="311" t="s">
        <v>578</v>
      </c>
      <c r="K8" s="310" t="s">
        <v>578</v>
      </c>
      <c r="L8" s="312" t="s">
        <v>578</v>
      </c>
      <c r="M8" s="313" t="s">
        <v>673</v>
      </c>
      <c r="N8" s="314" t="s">
        <v>578</v>
      </c>
      <c r="O8" s="315" t="s">
        <v>578</v>
      </c>
      <c r="P8" s="236" t="s">
        <v>674</v>
      </c>
      <c r="Q8" s="272"/>
    </row>
    <row r="9" spans="1:20" s="316" customFormat="1" ht="24.95" customHeight="1">
      <c r="A9" s="305">
        <v>3</v>
      </c>
      <c r="B9" s="296"/>
      <c r="C9" s="306"/>
      <c r="D9" s="317"/>
      <c r="E9" s="318"/>
      <c r="F9" s="319" t="s">
        <v>675</v>
      </c>
      <c r="G9" s="320" t="s">
        <v>676</v>
      </c>
      <c r="H9" s="321"/>
      <c r="I9" s="322"/>
      <c r="J9" s="323"/>
      <c r="K9" s="324"/>
      <c r="L9" s="325"/>
      <c r="M9" s="326"/>
      <c r="N9" s="327"/>
      <c r="O9" s="328"/>
      <c r="P9" s="237"/>
      <c r="Q9" s="279"/>
      <c r="R9" s="316" t="s">
        <v>677</v>
      </c>
    </row>
    <row r="10" spans="1:20" s="316" customFormat="1" ht="24.95" customHeight="1">
      <c r="A10" s="329">
        <v>4</v>
      </c>
      <c r="B10" s="296" t="s">
        <v>678</v>
      </c>
      <c r="C10" s="330"/>
      <c r="D10" s="331"/>
      <c r="E10" s="332"/>
      <c r="F10" s="333"/>
      <c r="G10" s="334"/>
      <c r="H10" s="335"/>
      <c r="I10" s="238" t="s">
        <v>679</v>
      </c>
      <c r="J10" s="239" t="s">
        <v>679</v>
      </c>
      <c r="K10" s="238" t="s">
        <v>679</v>
      </c>
      <c r="L10" s="240" t="s">
        <v>679</v>
      </c>
      <c r="M10" s="241" t="s">
        <v>680</v>
      </c>
      <c r="N10" s="242" t="s">
        <v>679</v>
      </c>
      <c r="O10" s="243" t="s">
        <v>679</v>
      </c>
      <c r="P10" s="244" t="s">
        <v>681</v>
      </c>
      <c r="Q10" s="272"/>
    </row>
    <row r="11" spans="1:20" s="338" customFormat="1" ht="24.95" customHeight="1">
      <c r="A11" s="305">
        <v>5</v>
      </c>
      <c r="B11" s="296"/>
      <c r="C11" s="264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7"/>
      <c r="Q11" s="279"/>
      <c r="R11" s="338" t="s">
        <v>682</v>
      </c>
    </row>
    <row r="12" spans="1:20" s="261" customFormat="1" ht="24.95" customHeight="1" thickBot="1">
      <c r="A12" s="329">
        <v>6</v>
      </c>
      <c r="B12" s="296" t="s">
        <v>683</v>
      </c>
      <c r="Q12" s="262"/>
    </row>
    <row r="13" spans="1:20" s="261" customFormat="1" ht="24.95" customHeight="1">
      <c r="A13" s="329">
        <v>7</v>
      </c>
      <c r="B13" s="339" t="s">
        <v>684</v>
      </c>
      <c r="D13" s="340"/>
      <c r="E13" s="341">
        <v>343</v>
      </c>
      <c r="F13" s="341">
        <v>342</v>
      </c>
      <c r="G13" s="341">
        <v>341</v>
      </c>
      <c r="H13" s="342">
        <v>340</v>
      </c>
      <c r="I13" s="342">
        <v>339</v>
      </c>
      <c r="J13" s="341">
        <v>338</v>
      </c>
      <c r="K13" s="342">
        <v>337</v>
      </c>
      <c r="L13" s="343">
        <v>336</v>
      </c>
      <c r="M13" s="341">
        <v>335</v>
      </c>
      <c r="N13" s="342" t="s">
        <v>716</v>
      </c>
      <c r="O13" s="344" t="s">
        <v>717</v>
      </c>
      <c r="P13" s="245" t="s">
        <v>573</v>
      </c>
      <c r="Q13" s="272"/>
      <c r="R13" s="1556" t="s">
        <v>685</v>
      </c>
    </row>
    <row r="14" spans="1:20" s="353" customFormat="1" ht="24.95" customHeight="1">
      <c r="A14" s="345"/>
      <c r="B14" s="346"/>
      <c r="C14" s="346"/>
      <c r="D14" s="347"/>
      <c r="E14" s="348" t="s">
        <v>686</v>
      </c>
      <c r="F14" s="348" t="s">
        <v>686</v>
      </c>
      <c r="G14" s="348" t="s">
        <v>686</v>
      </c>
      <c r="H14" s="349" t="s">
        <v>686</v>
      </c>
      <c r="I14" s="349" t="s">
        <v>686</v>
      </c>
      <c r="J14" s="350" t="s">
        <v>687</v>
      </c>
      <c r="K14" s="349" t="s">
        <v>687</v>
      </c>
      <c r="L14" s="351" t="s">
        <v>578</v>
      </c>
      <c r="M14" s="311" t="s">
        <v>578</v>
      </c>
      <c r="N14" s="310" t="s">
        <v>578</v>
      </c>
      <c r="O14" s="352" t="s">
        <v>578</v>
      </c>
      <c r="P14" s="236" t="s">
        <v>708</v>
      </c>
      <c r="Q14" s="272"/>
      <c r="R14" s="1557"/>
    </row>
    <row r="15" spans="1:20" s="353" customFormat="1" ht="24.95" customHeight="1">
      <c r="A15" s="345"/>
      <c r="B15" s="346"/>
      <c r="C15" s="346"/>
      <c r="D15" s="347"/>
      <c r="E15" s="354"/>
      <c r="F15" s="354"/>
      <c r="G15" s="354"/>
      <c r="H15" s="355"/>
      <c r="I15" s="355"/>
      <c r="J15" s="320"/>
      <c r="K15" s="356"/>
      <c r="L15" s="357"/>
      <c r="M15" s="358"/>
      <c r="N15" s="359"/>
      <c r="O15" s="352"/>
      <c r="P15" s="237"/>
      <c r="Q15" s="272"/>
      <c r="R15" s="1557"/>
    </row>
    <row r="16" spans="1:20" s="338" customFormat="1" ht="24.95" customHeight="1">
      <c r="A16" s="360"/>
      <c r="B16" s="361"/>
      <c r="C16" s="361"/>
      <c r="D16" s="347"/>
      <c r="E16" s="246" t="s">
        <v>688</v>
      </c>
      <c r="F16" s="246" t="s">
        <v>688</v>
      </c>
      <c r="G16" s="246" t="s">
        <v>688</v>
      </c>
      <c r="H16" s="247" t="s">
        <v>688</v>
      </c>
      <c r="I16" s="247" t="s">
        <v>688</v>
      </c>
      <c r="J16" s="362"/>
      <c r="K16" s="363"/>
      <c r="L16" s="243" t="s">
        <v>679</v>
      </c>
      <c r="M16" s="248" t="s">
        <v>689</v>
      </c>
      <c r="N16" s="242" t="s">
        <v>689</v>
      </c>
      <c r="O16" s="249" t="s">
        <v>689</v>
      </c>
      <c r="P16" s="244"/>
      <c r="Q16" s="272"/>
      <c r="R16" s="1557"/>
    </row>
    <row r="17" spans="1:20" s="261" customFormat="1" ht="24.95" customHeight="1">
      <c r="A17" s="337"/>
      <c r="B17" s="364"/>
      <c r="C17" s="364"/>
      <c r="D17" s="347"/>
      <c r="E17" s="365">
        <v>327</v>
      </c>
      <c r="F17" s="365">
        <v>326</v>
      </c>
      <c r="G17" s="365">
        <v>325</v>
      </c>
      <c r="H17" s="366" t="s">
        <v>718</v>
      </c>
      <c r="I17" s="366" t="s">
        <v>719</v>
      </c>
      <c r="J17" s="365">
        <v>322</v>
      </c>
      <c r="K17" s="366">
        <v>321</v>
      </c>
      <c r="L17" s="367" t="s">
        <v>720</v>
      </c>
      <c r="M17" s="365">
        <v>319</v>
      </c>
      <c r="N17" s="366" t="s">
        <v>721</v>
      </c>
      <c r="O17" s="366">
        <v>317</v>
      </c>
      <c r="P17" s="250" t="s">
        <v>573</v>
      </c>
      <c r="Q17" s="272"/>
      <c r="R17" s="1557"/>
    </row>
    <row r="18" spans="1:20" s="353" customFormat="1" ht="24.95" customHeight="1" thickBot="1">
      <c r="A18" s="368"/>
      <c r="B18" s="368"/>
      <c r="C18" s="368"/>
      <c r="D18" s="347"/>
      <c r="E18" s="350" t="s">
        <v>690</v>
      </c>
      <c r="F18" s="349" t="s">
        <v>691</v>
      </c>
      <c r="G18" s="350" t="s">
        <v>691</v>
      </c>
      <c r="H18" s="369"/>
      <c r="I18" s="369"/>
      <c r="J18" s="350" t="s">
        <v>692</v>
      </c>
      <c r="K18" s="349" t="s">
        <v>687</v>
      </c>
      <c r="L18" s="370" t="s">
        <v>687</v>
      </c>
      <c r="M18" s="350" t="s">
        <v>687</v>
      </c>
      <c r="N18" s="371" t="s">
        <v>693</v>
      </c>
      <c r="O18" s="371" t="s">
        <v>694</v>
      </c>
      <c r="P18" s="251" t="s">
        <v>707</v>
      </c>
      <c r="Q18" s="372"/>
      <c r="R18" s="1558"/>
    </row>
    <row r="19" spans="1:20" s="353" customFormat="1" ht="24.95" customHeight="1" thickBot="1">
      <c r="A19" s="368"/>
      <c r="B19" s="368"/>
      <c r="C19" s="368"/>
      <c r="D19" s="347"/>
      <c r="E19" s="252" t="s">
        <v>695</v>
      </c>
      <c r="F19" s="252" t="s">
        <v>695</v>
      </c>
      <c r="G19" s="252" t="s">
        <v>695</v>
      </c>
      <c r="H19" s="373"/>
      <c r="I19" s="373"/>
      <c r="J19" s="252" t="s">
        <v>695</v>
      </c>
      <c r="K19" s="356"/>
      <c r="L19" s="253" t="s">
        <v>696</v>
      </c>
      <c r="M19" s="320"/>
      <c r="N19" s="374"/>
      <c r="O19" s="374"/>
      <c r="P19" s="254"/>
      <c r="Q19" s="372"/>
      <c r="R19" s="375"/>
    </row>
    <row r="20" spans="1:20" s="353" customFormat="1" ht="24.95" customHeight="1">
      <c r="A20" s="368"/>
      <c r="B20" s="368"/>
      <c r="C20" s="368"/>
      <c r="D20" s="347"/>
      <c r="E20" s="247"/>
      <c r="F20" s="376"/>
      <c r="G20" s="376"/>
      <c r="H20" s="255"/>
      <c r="I20" s="255"/>
      <c r="J20" s="376"/>
      <c r="K20" s="247"/>
      <c r="L20" s="377"/>
      <c r="M20" s="362"/>
      <c r="N20" s="378"/>
      <c r="O20" s="378"/>
      <c r="P20" s="256"/>
      <c r="Q20" s="372"/>
      <c r="R20" s="379"/>
    </row>
    <row r="21" spans="1:20" s="261" customFormat="1" ht="24.95" customHeight="1">
      <c r="B21" s="340"/>
      <c r="C21" s="380">
        <v>313</v>
      </c>
      <c r="D21" s="380">
        <v>312</v>
      </c>
      <c r="E21" s="366">
        <v>311</v>
      </c>
      <c r="F21" s="365">
        <v>310</v>
      </c>
      <c r="G21" s="365">
        <v>309</v>
      </c>
      <c r="H21" s="366" t="s">
        <v>722</v>
      </c>
      <c r="I21" s="380" t="s">
        <v>723</v>
      </c>
      <c r="J21" s="365">
        <v>306</v>
      </c>
      <c r="K21" s="366">
        <v>305</v>
      </c>
      <c r="L21" s="381" t="s">
        <v>724</v>
      </c>
      <c r="M21" s="365">
        <v>303</v>
      </c>
      <c r="N21" s="366" t="s">
        <v>725</v>
      </c>
      <c r="O21" s="366">
        <v>301</v>
      </c>
      <c r="P21" s="250" t="s">
        <v>573</v>
      </c>
      <c r="Q21" s="272"/>
      <c r="R21" s="1559" t="s">
        <v>602</v>
      </c>
    </row>
    <row r="22" spans="1:20" s="338" customFormat="1" ht="24.95" customHeight="1">
      <c r="B22" s="382"/>
      <c r="C22" s="383" t="s">
        <v>690</v>
      </c>
      <c r="D22" s="384" t="s">
        <v>690</v>
      </c>
      <c r="E22" s="384" t="s">
        <v>690</v>
      </c>
      <c r="F22" s="383" t="s">
        <v>690</v>
      </c>
      <c r="G22" s="383" t="s">
        <v>690</v>
      </c>
      <c r="H22" s="385" t="s">
        <v>697</v>
      </c>
      <c r="I22" s="386" t="s">
        <v>698</v>
      </c>
      <c r="J22" s="387"/>
      <c r="K22" s="388"/>
      <c r="L22" s="389" t="s">
        <v>699</v>
      </c>
      <c r="M22" s="390" t="s">
        <v>700</v>
      </c>
      <c r="N22" s="391" t="s">
        <v>699</v>
      </c>
      <c r="O22" s="388"/>
      <c r="P22" s="236" t="s">
        <v>701</v>
      </c>
      <c r="Q22" s="272"/>
      <c r="R22" s="1559"/>
    </row>
    <row r="23" spans="1:20" s="338" customFormat="1" ht="24.95" customHeight="1">
      <c r="B23" s="382"/>
      <c r="C23" s="252" t="s">
        <v>695</v>
      </c>
      <c r="D23" s="257" t="s">
        <v>695</v>
      </c>
      <c r="E23" s="257" t="s">
        <v>695</v>
      </c>
      <c r="F23" s="252" t="s">
        <v>695</v>
      </c>
      <c r="G23" s="252" t="s">
        <v>695</v>
      </c>
      <c r="H23" s="392"/>
      <c r="I23" s="393"/>
      <c r="J23" s="394"/>
      <c r="K23" s="394"/>
      <c r="L23" s="395"/>
      <c r="M23" s="258" t="s">
        <v>695</v>
      </c>
      <c r="N23" s="396"/>
      <c r="O23" s="394"/>
      <c r="P23" s="237"/>
      <c r="Q23" s="272"/>
      <c r="R23" s="1559"/>
    </row>
    <row r="24" spans="1:20" s="338" customFormat="1" ht="24.95" customHeight="1">
      <c r="B24" s="382"/>
      <c r="C24" s="362"/>
      <c r="D24" s="397"/>
      <c r="E24" s="397"/>
      <c r="F24" s="362"/>
      <c r="G24" s="362"/>
      <c r="H24" s="398"/>
      <c r="I24" s="399"/>
      <c r="J24" s="259"/>
      <c r="K24" s="259"/>
      <c r="L24" s="400"/>
      <c r="M24" s="260" t="s">
        <v>702</v>
      </c>
      <c r="N24" s="260"/>
      <c r="O24" s="259"/>
      <c r="P24" s="244" t="s">
        <v>703</v>
      </c>
      <c r="Q24" s="272"/>
      <c r="R24" s="1560"/>
    </row>
    <row r="25" spans="1:20" s="338" customFormat="1" ht="24.95" customHeight="1">
      <c r="D25" s="401"/>
      <c r="E25" s="402"/>
      <c r="F25" s="402"/>
      <c r="G25" s="401"/>
      <c r="H25" s="401"/>
      <c r="I25" s="401"/>
      <c r="J25" s="401"/>
      <c r="K25" s="401"/>
      <c r="L25" s="401"/>
      <c r="M25" s="401"/>
      <c r="N25" s="401"/>
      <c r="O25" s="401"/>
      <c r="P25" s="401"/>
      <c r="Q25" s="272"/>
      <c r="R25" s="403"/>
    </row>
    <row r="26" spans="1:20" s="121" customFormat="1" ht="24" customHeight="1"/>
    <row r="27" spans="1:20" s="121" customFormat="1" ht="24" customHeight="1">
      <c r="B27" s="404"/>
      <c r="D27" s="273" t="s">
        <v>1</v>
      </c>
      <c r="E27" s="405"/>
      <c r="F27" s="405"/>
      <c r="J27" s="404"/>
      <c r="M27" s="404"/>
    </row>
    <row r="28" spans="1:20" s="121" customFormat="1" ht="24" customHeight="1">
      <c r="B28" s="404"/>
      <c r="D28" s="261"/>
      <c r="E28" s="406"/>
      <c r="F28" s="407" t="s">
        <v>704</v>
      </c>
      <c r="J28" s="404"/>
      <c r="M28" s="404"/>
    </row>
    <row r="29" spans="1:20" s="121" customFormat="1" ht="24" customHeight="1">
      <c r="B29" s="404"/>
      <c r="D29" s="261"/>
      <c r="E29" s="408"/>
      <c r="F29" s="407" t="s">
        <v>705</v>
      </c>
      <c r="J29" s="404"/>
      <c r="M29" s="404"/>
    </row>
    <row r="30" spans="1:20" s="261" customFormat="1" ht="24.95" customHeight="1">
      <c r="E30" s="409"/>
      <c r="F30" s="407" t="s">
        <v>706</v>
      </c>
      <c r="G30" s="405"/>
      <c r="H30" s="405"/>
      <c r="I30" s="405"/>
      <c r="J30" s="405"/>
      <c r="K30" s="405"/>
      <c r="L30" s="405"/>
      <c r="M30" s="405"/>
      <c r="N30" s="405"/>
      <c r="O30" s="405"/>
      <c r="P30" s="405"/>
      <c r="Q30" s="272"/>
      <c r="R30" s="410"/>
      <c r="S30" s="410"/>
      <c r="T30" s="405"/>
    </row>
    <row r="31" spans="1:20" ht="24.95" customHeight="1"/>
    <row r="32" spans="1:20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</sheetData>
  <mergeCells count="11">
    <mergeCell ref="D8:E8"/>
    <mergeCell ref="R13:R18"/>
    <mergeCell ref="R21:R24"/>
    <mergeCell ref="A1:R1"/>
    <mergeCell ref="I3:J6"/>
    <mergeCell ref="K3:K6"/>
    <mergeCell ref="D4:E4"/>
    <mergeCell ref="M4:O4"/>
    <mergeCell ref="P4:P6"/>
    <mergeCell ref="D5:E5"/>
    <mergeCell ref="A6:B6"/>
  </mergeCells>
  <pageMargins left="0.25" right="0.25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C179"/>
  <sheetViews>
    <sheetView view="pageBreakPreview" zoomScale="90" zoomScaleNormal="110" zoomScaleSheetLayoutView="90" workbookViewId="0">
      <selection activeCell="A14" sqref="A14:A19"/>
    </sheetView>
  </sheetViews>
  <sheetFormatPr defaultColWidth="9.140625" defaultRowHeight="23.1" customHeight="1"/>
  <cols>
    <col min="1" max="1" width="71.140625" style="719" customWidth="1"/>
    <col min="2" max="2" width="61.28515625" style="720" customWidth="1"/>
    <col min="3" max="3" width="65.85546875" style="720" customWidth="1"/>
    <col min="4" max="4" width="9.140625" style="664"/>
    <col min="5" max="5" width="10.7109375" style="664" bestFit="1" customWidth="1"/>
    <col min="6" max="16384" width="9.140625" style="664"/>
  </cols>
  <sheetData>
    <row r="1" spans="1:3" ht="23.1" customHeight="1">
      <c r="A1" s="1297" t="s">
        <v>1041</v>
      </c>
      <c r="B1" s="1297"/>
      <c r="C1" s="1297"/>
    </row>
    <row r="2" spans="1:3" ht="23.1" customHeight="1">
      <c r="A2" s="1298" t="s">
        <v>1042</v>
      </c>
      <c r="B2" s="1298"/>
      <c r="C2" s="1298"/>
    </row>
    <row r="3" spans="1:3" ht="23.1" customHeight="1">
      <c r="A3" s="1299" t="s">
        <v>1043</v>
      </c>
      <c r="B3" s="1299"/>
      <c r="C3" s="1299"/>
    </row>
    <row r="4" spans="1:3" ht="23.1" customHeight="1">
      <c r="A4" s="665" t="s">
        <v>1044</v>
      </c>
      <c r="B4" s="665" t="s">
        <v>1045</v>
      </c>
      <c r="C4" s="665" t="s">
        <v>1046</v>
      </c>
    </row>
    <row r="5" spans="1:3" ht="69" customHeight="1">
      <c r="A5" s="1300" t="s">
        <v>1047</v>
      </c>
      <c r="B5" s="666" t="s">
        <v>1048</v>
      </c>
      <c r="C5" s="666" t="s">
        <v>1049</v>
      </c>
    </row>
    <row r="6" spans="1:3" ht="43.5" customHeight="1">
      <c r="A6" s="1301"/>
      <c r="B6" s="667" t="s">
        <v>1050</v>
      </c>
      <c r="C6" s="668" t="s">
        <v>1051</v>
      </c>
    </row>
    <row r="7" spans="1:3" ht="23.1" customHeight="1">
      <c r="A7" s="1300" t="s">
        <v>1052</v>
      </c>
      <c r="B7" s="669" t="s">
        <v>1053</v>
      </c>
      <c r="C7" s="670"/>
    </row>
    <row r="8" spans="1:3" ht="23.1" customHeight="1">
      <c r="A8" s="1302"/>
      <c r="B8" s="671" t="s">
        <v>1054</v>
      </c>
      <c r="C8" s="672" t="s">
        <v>1055</v>
      </c>
    </row>
    <row r="9" spans="1:3" ht="23.1" customHeight="1">
      <c r="A9" s="1302"/>
      <c r="B9" s="671" t="s">
        <v>1056</v>
      </c>
      <c r="C9" s="672" t="s">
        <v>1057</v>
      </c>
    </row>
    <row r="10" spans="1:3" ht="23.1" customHeight="1">
      <c r="A10" s="1303"/>
      <c r="B10" s="673" t="s">
        <v>1058</v>
      </c>
      <c r="C10" s="672" t="s">
        <v>1059</v>
      </c>
    </row>
    <row r="11" spans="1:3" ht="23.1" customHeight="1">
      <c r="A11" s="1301"/>
      <c r="B11" s="667" t="s">
        <v>1060</v>
      </c>
      <c r="C11" s="674" t="s">
        <v>1061</v>
      </c>
    </row>
    <row r="12" spans="1:3" s="676" customFormat="1" ht="23.1" customHeight="1">
      <c r="A12" s="1304" t="s">
        <v>1062</v>
      </c>
      <c r="B12" s="675" t="s">
        <v>1063</v>
      </c>
      <c r="C12" s="675" t="s">
        <v>1064</v>
      </c>
    </row>
    <row r="13" spans="1:3" s="676" customFormat="1" ht="23.1" customHeight="1">
      <c r="A13" s="1305"/>
      <c r="B13" s="677" t="s">
        <v>1065</v>
      </c>
      <c r="C13" s="678" t="s">
        <v>1066</v>
      </c>
    </row>
    <row r="14" spans="1:3" ht="23.1" customHeight="1">
      <c r="A14" s="1295" t="s">
        <v>1067</v>
      </c>
      <c r="B14" s="669" t="s">
        <v>1068</v>
      </c>
      <c r="C14" s="666" t="s">
        <v>1069</v>
      </c>
    </row>
    <row r="15" spans="1:3" ht="23.1" customHeight="1">
      <c r="A15" s="1296"/>
      <c r="B15" s="679" t="s">
        <v>1070</v>
      </c>
      <c r="C15" s="671" t="s">
        <v>1069</v>
      </c>
    </row>
    <row r="16" spans="1:3" ht="23.1" customHeight="1">
      <c r="A16" s="1296"/>
      <c r="B16" s="679" t="s">
        <v>1071</v>
      </c>
      <c r="C16" s="671" t="s">
        <v>1069</v>
      </c>
    </row>
    <row r="17" spans="1:3" s="676" customFormat="1" ht="23.1" customHeight="1">
      <c r="A17" s="1296"/>
      <c r="B17" s="671" t="s">
        <v>1060</v>
      </c>
      <c r="C17" s="680" t="s">
        <v>1072</v>
      </c>
    </row>
    <row r="18" spans="1:3" s="676" customFormat="1" ht="23.1" customHeight="1">
      <c r="A18" s="1296"/>
      <c r="B18" s="671" t="s">
        <v>1073</v>
      </c>
      <c r="C18" s="671" t="s">
        <v>1074</v>
      </c>
    </row>
    <row r="19" spans="1:3" s="676" customFormat="1" ht="23.1" customHeight="1">
      <c r="A19" s="1306"/>
      <c r="B19" s="667" t="s">
        <v>1075</v>
      </c>
      <c r="C19" s="667" t="s">
        <v>1074</v>
      </c>
    </row>
    <row r="20" spans="1:3" s="676" customFormat="1" ht="23.1" customHeight="1">
      <c r="A20" s="681" t="s">
        <v>1076</v>
      </c>
      <c r="B20" s="1295" t="s">
        <v>1077</v>
      </c>
      <c r="C20" s="1295" t="s">
        <v>1078</v>
      </c>
    </row>
    <row r="21" spans="1:3" s="676" customFormat="1" ht="23.1" customHeight="1">
      <c r="A21" s="682" t="s">
        <v>1079</v>
      </c>
      <c r="B21" s="1306"/>
      <c r="C21" s="1306"/>
    </row>
    <row r="22" spans="1:3" s="676" customFormat="1" ht="23.1" customHeight="1">
      <c r="A22" s="681" t="s">
        <v>1080</v>
      </c>
      <c r="B22" s="683" t="s">
        <v>1081</v>
      </c>
      <c r="C22" s="683" t="s">
        <v>1082</v>
      </c>
    </row>
    <row r="23" spans="1:3" s="676" customFormat="1" ht="23.1" customHeight="1">
      <c r="A23" s="684" t="s">
        <v>1083</v>
      </c>
      <c r="B23" s="685" t="s">
        <v>1084</v>
      </c>
      <c r="C23" s="685" t="s">
        <v>1078</v>
      </c>
    </row>
    <row r="24" spans="1:3" s="676" customFormat="1" ht="23.1" customHeight="1">
      <c r="A24" s="684" t="s">
        <v>1085</v>
      </c>
      <c r="B24" s="671" t="s">
        <v>1086</v>
      </c>
      <c r="C24" s="671" t="s">
        <v>1087</v>
      </c>
    </row>
    <row r="25" spans="1:3" s="676" customFormat="1" ht="23.1" customHeight="1">
      <c r="A25" s="686"/>
      <c r="B25" s="671" t="s">
        <v>1088</v>
      </c>
      <c r="C25" s="680" t="s">
        <v>1089</v>
      </c>
    </row>
    <row r="26" spans="1:3" s="676" customFormat="1" ht="23.1" customHeight="1">
      <c r="A26" s="686"/>
      <c r="B26" s="671" t="s">
        <v>1090</v>
      </c>
      <c r="C26" s="680" t="s">
        <v>1091</v>
      </c>
    </row>
    <row r="27" spans="1:3" s="676" customFormat="1" ht="23.1" customHeight="1">
      <c r="A27" s="686"/>
      <c r="B27" s="671" t="s">
        <v>1092</v>
      </c>
      <c r="C27" s="671" t="s">
        <v>1082</v>
      </c>
    </row>
    <row r="28" spans="1:3" s="676" customFormat="1" ht="23.1" customHeight="1">
      <c r="A28" s="686"/>
      <c r="B28" s="687" t="s">
        <v>1093</v>
      </c>
      <c r="C28" s="687" t="s">
        <v>1078</v>
      </c>
    </row>
    <row r="29" spans="1:3" s="676" customFormat="1" ht="23.1" customHeight="1">
      <c r="A29" s="688"/>
      <c r="B29" s="689" t="s">
        <v>1094</v>
      </c>
      <c r="C29" s="689" t="s">
        <v>226</v>
      </c>
    </row>
    <row r="30" spans="1:3" s="676" customFormat="1" ht="23.1" customHeight="1">
      <c r="A30" s="684" t="s">
        <v>1095</v>
      </c>
      <c r="B30" s="666" t="s">
        <v>1096</v>
      </c>
      <c r="C30" s="666" t="s">
        <v>1078</v>
      </c>
    </row>
    <row r="31" spans="1:3" s="676" customFormat="1" ht="23.1" customHeight="1">
      <c r="A31" s="688"/>
      <c r="B31" s="667" t="s">
        <v>1097</v>
      </c>
      <c r="C31" s="667" t="s">
        <v>1098</v>
      </c>
    </row>
    <row r="32" spans="1:3" s="676" customFormat="1" ht="23.1" customHeight="1">
      <c r="A32" s="1307" t="s">
        <v>1099</v>
      </c>
      <c r="B32" s="666" t="s">
        <v>1100</v>
      </c>
      <c r="C32" s="690" t="s">
        <v>1078</v>
      </c>
    </row>
    <row r="33" spans="1:3" s="676" customFormat="1" ht="23.1" customHeight="1">
      <c r="A33" s="1308"/>
      <c r="B33" s="671" t="s">
        <v>1101</v>
      </c>
      <c r="C33" s="672" t="s">
        <v>1078</v>
      </c>
    </row>
    <row r="34" spans="1:3" s="676" customFormat="1" ht="23.1" customHeight="1">
      <c r="A34" s="686"/>
      <c r="B34" s="671" t="s">
        <v>1102</v>
      </c>
      <c r="C34" s="687" t="s">
        <v>226</v>
      </c>
    </row>
    <row r="35" spans="1:3" s="676" customFormat="1" ht="23.1" customHeight="1">
      <c r="A35" s="686"/>
      <c r="B35" s="671" t="s">
        <v>1103</v>
      </c>
      <c r="C35" s="671" t="s">
        <v>1104</v>
      </c>
    </row>
    <row r="36" spans="1:3" s="676" customFormat="1" ht="23.1" customHeight="1">
      <c r="B36" s="671" t="s">
        <v>1105</v>
      </c>
      <c r="C36" s="687" t="s">
        <v>226</v>
      </c>
    </row>
    <row r="37" spans="1:3" s="676" customFormat="1" ht="23.1" customHeight="1">
      <c r="B37" s="687" t="s">
        <v>1106</v>
      </c>
      <c r="C37" s="687" t="s">
        <v>226</v>
      </c>
    </row>
    <row r="38" spans="1:3" s="676" customFormat="1" ht="23.1" customHeight="1">
      <c r="B38" s="671" t="s">
        <v>1107</v>
      </c>
      <c r="C38" s="1302" t="s">
        <v>1108</v>
      </c>
    </row>
    <row r="39" spans="1:3" s="676" customFormat="1" ht="23.1" customHeight="1">
      <c r="B39" s="679" t="s">
        <v>1102</v>
      </c>
      <c r="C39" s="1302"/>
    </row>
    <row r="40" spans="1:3" s="676" customFormat="1" ht="23.1" customHeight="1">
      <c r="A40" s="684"/>
      <c r="B40" s="671" t="s">
        <v>1109</v>
      </c>
      <c r="C40" s="680" t="s">
        <v>1110</v>
      </c>
    </row>
    <row r="41" spans="1:3" s="691" customFormat="1" ht="23.1" customHeight="1">
      <c r="A41" s="684"/>
      <c r="B41" s="667" t="s">
        <v>1111</v>
      </c>
      <c r="C41" s="667" t="s">
        <v>1112</v>
      </c>
    </row>
    <row r="42" spans="1:3" s="676" customFormat="1" ht="23.1" customHeight="1">
      <c r="A42" s="692" t="s">
        <v>1113</v>
      </c>
      <c r="B42" s="693" t="s">
        <v>1063</v>
      </c>
      <c r="C42" s="694" t="s">
        <v>1064</v>
      </c>
    </row>
    <row r="43" spans="1:3" s="676" customFormat="1" ht="23.1" customHeight="1">
      <c r="A43" s="1295" t="s">
        <v>1114</v>
      </c>
      <c r="B43" s="666" t="s">
        <v>1060</v>
      </c>
      <c r="C43" s="695" t="s">
        <v>1115</v>
      </c>
    </row>
    <row r="44" spans="1:3" s="698" customFormat="1" ht="23.1" customHeight="1">
      <c r="A44" s="1296"/>
      <c r="B44" s="696" t="s">
        <v>1077</v>
      </c>
      <c r="C44" s="697" t="s">
        <v>1116</v>
      </c>
    </row>
    <row r="45" spans="1:3" s="676" customFormat="1" ht="23.1" customHeight="1">
      <c r="A45" s="1296"/>
      <c r="B45" s="679" t="s">
        <v>1117</v>
      </c>
      <c r="C45" s="697" t="s">
        <v>1118</v>
      </c>
    </row>
    <row r="46" spans="1:3" s="676" customFormat="1" ht="23.1" customHeight="1">
      <c r="A46" s="1296"/>
      <c r="B46" s="699" t="s">
        <v>1119</v>
      </c>
      <c r="C46" s="678" t="s">
        <v>1120</v>
      </c>
    </row>
    <row r="47" spans="1:3" s="676" customFormat="1" ht="23.1" customHeight="1">
      <c r="A47" s="1295" t="s">
        <v>1325</v>
      </c>
      <c r="B47" s="1311" t="s">
        <v>1063</v>
      </c>
      <c r="C47" s="1311" t="s">
        <v>1064</v>
      </c>
    </row>
    <row r="48" spans="1:3" s="676" customFormat="1" ht="23.1" customHeight="1">
      <c r="A48" s="1306"/>
      <c r="B48" s="1312"/>
      <c r="C48" s="1312"/>
    </row>
    <row r="49" spans="1:3" s="676" customFormat="1" ht="23.1" customHeight="1">
      <c r="A49" s="1313" t="s">
        <v>1328</v>
      </c>
      <c r="B49" s="700" t="s">
        <v>1077</v>
      </c>
      <c r="C49" s="675" t="s">
        <v>1121</v>
      </c>
    </row>
    <row r="50" spans="1:3" s="676" customFormat="1" ht="23.1" customHeight="1">
      <c r="A50" s="1314"/>
      <c r="B50" s="671" t="s">
        <v>1100</v>
      </c>
      <c r="C50" s="680" t="s">
        <v>1122</v>
      </c>
    </row>
    <row r="51" spans="1:3" s="676" customFormat="1" ht="23.1" customHeight="1">
      <c r="A51" s="1314"/>
      <c r="B51" s="671" t="s">
        <v>1123</v>
      </c>
      <c r="C51" s="680" t="s">
        <v>1122</v>
      </c>
    </row>
    <row r="52" spans="1:3" s="676" customFormat="1" ht="23.1" customHeight="1">
      <c r="A52" s="1314"/>
      <c r="B52" s="671" t="s">
        <v>1101</v>
      </c>
      <c r="C52" s="680" t="s">
        <v>1124</v>
      </c>
    </row>
    <row r="53" spans="1:3" s="676" customFormat="1" ht="23.1" customHeight="1">
      <c r="A53" s="1314"/>
      <c r="B53" s="671" t="s">
        <v>1068</v>
      </c>
      <c r="C53" s="701" t="s">
        <v>1125</v>
      </c>
    </row>
    <row r="54" spans="1:3" s="676" customFormat="1" ht="23.1" customHeight="1">
      <c r="A54" s="1314"/>
      <c r="B54" s="671" t="s">
        <v>1126</v>
      </c>
      <c r="C54" s="680" t="s">
        <v>1127</v>
      </c>
    </row>
    <row r="55" spans="1:3" s="676" customFormat="1" ht="23.1" customHeight="1">
      <c r="A55" s="1314"/>
      <c r="B55" s="671" t="s">
        <v>1060</v>
      </c>
      <c r="C55" s="697" t="s">
        <v>1128</v>
      </c>
    </row>
    <row r="56" spans="1:3" s="676" customFormat="1" ht="23.1" customHeight="1">
      <c r="A56" s="1314"/>
      <c r="B56" s="1302" t="s">
        <v>1129</v>
      </c>
      <c r="C56" s="680" t="s">
        <v>1130</v>
      </c>
    </row>
    <row r="57" spans="1:3" s="676" customFormat="1" ht="23.1" customHeight="1">
      <c r="A57" s="1314"/>
      <c r="B57" s="1302"/>
      <c r="C57" s="680" t="s">
        <v>1326</v>
      </c>
    </row>
    <row r="58" spans="1:3" s="676" customFormat="1" ht="23.1" customHeight="1">
      <c r="A58" s="1314"/>
      <c r="B58" s="671" t="s">
        <v>1131</v>
      </c>
      <c r="C58" s="702"/>
    </row>
    <row r="59" spans="1:3" s="676" customFormat="1" ht="23.1" customHeight="1">
      <c r="A59" s="1314"/>
      <c r="B59" s="679" t="s">
        <v>1132</v>
      </c>
      <c r="C59" s="680" t="s">
        <v>1133</v>
      </c>
    </row>
    <row r="60" spans="1:3" s="676" customFormat="1" ht="23.1" customHeight="1">
      <c r="A60" s="1314"/>
      <c r="B60" s="671" t="s">
        <v>1134</v>
      </c>
      <c r="C60" s="697" t="s">
        <v>1135</v>
      </c>
    </row>
    <row r="61" spans="1:3" s="676" customFormat="1" ht="23.1" customHeight="1">
      <c r="A61" s="1314"/>
      <c r="B61" s="671" t="s">
        <v>1136</v>
      </c>
      <c r="C61" s="697" t="s">
        <v>1137</v>
      </c>
    </row>
    <row r="62" spans="1:3" s="676" customFormat="1" ht="23.1" customHeight="1">
      <c r="A62" s="1314"/>
      <c r="B62" s="671" t="s">
        <v>1138</v>
      </c>
      <c r="C62" s="697" t="s">
        <v>1127</v>
      </c>
    </row>
    <row r="63" spans="1:3" s="676" customFormat="1" ht="23.1" customHeight="1">
      <c r="A63" s="1314"/>
      <c r="B63" s="671" t="s">
        <v>1139</v>
      </c>
      <c r="C63" s="703" t="s">
        <v>1140</v>
      </c>
    </row>
    <row r="64" spans="1:3" s="676" customFormat="1" ht="23.1" customHeight="1">
      <c r="A64" s="1314"/>
      <c r="B64" s="671" t="s">
        <v>1141</v>
      </c>
      <c r="C64" s="1302" t="s">
        <v>1327</v>
      </c>
    </row>
    <row r="65" spans="1:3" s="676" customFormat="1" ht="23.1" customHeight="1">
      <c r="A65" s="1314"/>
      <c r="B65" s="671" t="s">
        <v>1142</v>
      </c>
      <c r="C65" s="1316"/>
    </row>
    <row r="66" spans="1:3" s="676" customFormat="1" ht="23.1" customHeight="1">
      <c r="A66" s="1314"/>
      <c r="B66" s="671" t="s">
        <v>1143</v>
      </c>
      <c r="C66" s="697" t="s">
        <v>1074</v>
      </c>
    </row>
    <row r="67" spans="1:3" s="676" customFormat="1" ht="23.1" customHeight="1">
      <c r="A67" s="1314"/>
      <c r="B67" s="671" t="s">
        <v>1144</v>
      </c>
      <c r="C67" s="697" t="s">
        <v>1133</v>
      </c>
    </row>
    <row r="68" spans="1:3" s="676" customFormat="1" ht="23.1" customHeight="1">
      <c r="A68" s="1314"/>
      <c r="B68" s="671" t="s">
        <v>1145</v>
      </c>
      <c r="C68" s="697" t="s">
        <v>1108</v>
      </c>
    </row>
    <row r="69" spans="1:3" s="676" customFormat="1" ht="23.1" customHeight="1">
      <c r="A69" s="1314"/>
      <c r="B69" s="671" t="s">
        <v>1146</v>
      </c>
      <c r="C69" s="697" t="s">
        <v>1147</v>
      </c>
    </row>
    <row r="70" spans="1:3" s="691" customFormat="1" ht="23.1" customHeight="1">
      <c r="A70" s="1314"/>
      <c r="B70" s="671" t="s">
        <v>1106</v>
      </c>
      <c r="C70" s="671" t="s">
        <v>226</v>
      </c>
    </row>
    <row r="71" spans="1:3" s="691" customFormat="1" ht="23.1" customHeight="1">
      <c r="A71" s="1314"/>
      <c r="B71" s="671" t="s">
        <v>1148</v>
      </c>
      <c r="C71" s="1302" t="s">
        <v>1149</v>
      </c>
    </row>
    <row r="72" spans="1:3" s="691" customFormat="1" ht="23.1" customHeight="1">
      <c r="A72" s="1314"/>
      <c r="B72" s="679" t="s">
        <v>1102</v>
      </c>
      <c r="C72" s="1302"/>
    </row>
    <row r="73" spans="1:3" s="691" customFormat="1" ht="23.1" customHeight="1">
      <c r="A73" s="1314"/>
      <c r="B73" s="671" t="s">
        <v>1150</v>
      </c>
      <c r="C73" s="679" t="s">
        <v>1151</v>
      </c>
    </row>
    <row r="74" spans="1:3" s="691" customFormat="1" ht="23.1" customHeight="1">
      <c r="A74" s="1315"/>
      <c r="B74" s="667" t="s">
        <v>1152</v>
      </c>
      <c r="C74" s="699" t="s">
        <v>1153</v>
      </c>
    </row>
    <row r="75" spans="1:3" s="691" customFormat="1" ht="23.1" customHeight="1">
      <c r="A75" s="704" t="s">
        <v>1154</v>
      </c>
      <c r="B75" s="705" t="s">
        <v>1063</v>
      </c>
      <c r="C75" s="694" t="s">
        <v>1064</v>
      </c>
    </row>
    <row r="76" spans="1:3" s="676" customFormat="1" ht="23.1" customHeight="1">
      <c r="A76" s="1309" t="s">
        <v>1155</v>
      </c>
      <c r="B76" s="706" t="s">
        <v>1068</v>
      </c>
      <c r="C76" s="1317" t="s">
        <v>1156</v>
      </c>
    </row>
    <row r="77" spans="1:3" s="676" customFormat="1" ht="23.1" customHeight="1">
      <c r="A77" s="1310"/>
      <c r="B77" s="707" t="s">
        <v>1157</v>
      </c>
      <c r="C77" s="1318"/>
    </row>
    <row r="78" spans="1:3" s="691" customFormat="1" ht="23.1" customHeight="1">
      <c r="A78" s="1295" t="s">
        <v>1158</v>
      </c>
      <c r="B78" s="666" t="s">
        <v>1060</v>
      </c>
      <c r="C78" s="675" t="s">
        <v>1159</v>
      </c>
    </row>
    <row r="79" spans="1:3" s="691" customFormat="1" ht="23.1" customHeight="1">
      <c r="A79" s="1296"/>
      <c r="B79" s="671" t="s">
        <v>1160</v>
      </c>
      <c r="C79" s="697" t="s">
        <v>1161</v>
      </c>
    </row>
    <row r="80" spans="1:3" s="691" customFormat="1" ht="23.1" customHeight="1">
      <c r="A80" s="1296"/>
      <c r="B80" s="671" t="s">
        <v>1162</v>
      </c>
      <c r="C80" s="697" t="s">
        <v>1163</v>
      </c>
    </row>
    <row r="81" spans="1:3" s="676" customFormat="1" ht="23.1" customHeight="1">
      <c r="A81" s="1296"/>
      <c r="B81" s="679" t="s">
        <v>1164</v>
      </c>
      <c r="C81" s="680" t="s">
        <v>1057</v>
      </c>
    </row>
    <row r="82" spans="1:3" s="676" customFormat="1" ht="23.1" customHeight="1">
      <c r="A82" s="1296"/>
      <c r="B82" s="679" t="s">
        <v>1132</v>
      </c>
      <c r="C82" s="680" t="s">
        <v>1165</v>
      </c>
    </row>
    <row r="83" spans="1:3" s="676" customFormat="1" ht="23.1" customHeight="1">
      <c r="A83" s="1296"/>
      <c r="B83" s="671" t="s">
        <v>1166</v>
      </c>
      <c r="C83" s="697" t="s">
        <v>1167</v>
      </c>
    </row>
    <row r="84" spans="1:3" s="676" customFormat="1" ht="23.1" customHeight="1">
      <c r="A84" s="1296"/>
      <c r="B84" s="671" t="s">
        <v>1134</v>
      </c>
      <c r="C84" s="697" t="s">
        <v>1135</v>
      </c>
    </row>
    <row r="85" spans="1:3" s="676" customFormat="1" ht="23.1" customHeight="1">
      <c r="A85" s="1296"/>
      <c r="B85" s="671" t="s">
        <v>1168</v>
      </c>
      <c r="C85" s="697" t="s">
        <v>1169</v>
      </c>
    </row>
    <row r="86" spans="1:3" s="676" customFormat="1" ht="23.1" customHeight="1">
      <c r="A86" s="1306"/>
      <c r="B86" s="677" t="s">
        <v>1077</v>
      </c>
      <c r="C86" s="678" t="s">
        <v>1170</v>
      </c>
    </row>
    <row r="87" spans="1:3" s="676" customFormat="1" ht="23.1" customHeight="1">
      <c r="A87" s="692" t="s">
        <v>1171</v>
      </c>
      <c r="B87" s="705" t="s">
        <v>1063</v>
      </c>
      <c r="C87" s="694" t="s">
        <v>1064</v>
      </c>
    </row>
    <row r="88" spans="1:3" s="676" customFormat="1" ht="23.1" customHeight="1">
      <c r="A88" s="1309" t="s">
        <v>1172</v>
      </c>
      <c r="B88" s="706" t="s">
        <v>1068</v>
      </c>
      <c r="C88" s="1309" t="s">
        <v>1173</v>
      </c>
    </row>
    <row r="89" spans="1:3" s="676" customFormat="1" ht="23.1" customHeight="1">
      <c r="A89" s="1319"/>
      <c r="B89" s="707" t="s">
        <v>1157</v>
      </c>
      <c r="C89" s="1310"/>
    </row>
    <row r="90" spans="1:3" s="676" customFormat="1" ht="23.1" customHeight="1">
      <c r="A90" s="1309" t="s">
        <v>1174</v>
      </c>
      <c r="B90" s="706" t="s">
        <v>1068</v>
      </c>
      <c r="C90" s="1309" t="s">
        <v>1175</v>
      </c>
    </row>
    <row r="91" spans="1:3" s="676" customFormat="1" ht="23.1" customHeight="1">
      <c r="A91" s="1310"/>
      <c r="B91" s="707" t="s">
        <v>1157</v>
      </c>
      <c r="C91" s="1310"/>
    </row>
    <row r="92" spans="1:3" s="676" customFormat="1" ht="23.1" customHeight="1">
      <c r="A92" s="1309" t="s">
        <v>1176</v>
      </c>
      <c r="B92" s="708" t="s">
        <v>1068</v>
      </c>
      <c r="C92" s="1309" t="s">
        <v>1177</v>
      </c>
    </row>
    <row r="93" spans="1:3" s="676" customFormat="1" ht="23.1" customHeight="1">
      <c r="A93" s="1310"/>
      <c r="B93" s="708" t="s">
        <v>1157</v>
      </c>
      <c r="C93" s="1310"/>
    </row>
    <row r="94" spans="1:3" s="676" customFormat="1" ht="23.1" customHeight="1">
      <c r="A94" s="1295" t="s">
        <v>1178</v>
      </c>
      <c r="B94" s="666" t="s">
        <v>1077</v>
      </c>
      <c r="C94" s="675" t="s">
        <v>1179</v>
      </c>
    </row>
    <row r="95" spans="1:3" s="691" customFormat="1" ht="23.1" customHeight="1">
      <c r="A95" s="1296"/>
      <c r="B95" s="671" t="s">
        <v>1180</v>
      </c>
      <c r="C95" s="697" t="s">
        <v>1181</v>
      </c>
    </row>
    <row r="96" spans="1:3" s="676" customFormat="1" ht="23.1" customHeight="1">
      <c r="A96" s="1296"/>
      <c r="B96" s="671" t="s">
        <v>1060</v>
      </c>
      <c r="C96" s="697" t="s">
        <v>1182</v>
      </c>
    </row>
    <row r="97" spans="1:3" s="691" customFormat="1" ht="23.1" customHeight="1">
      <c r="A97" s="1296"/>
      <c r="B97" s="679" t="s">
        <v>1183</v>
      </c>
      <c r="C97" s="680" t="s">
        <v>1104</v>
      </c>
    </row>
    <row r="98" spans="1:3" s="691" customFormat="1" ht="23.1" customHeight="1">
      <c r="A98" s="1296"/>
      <c r="B98" s="671" t="s">
        <v>1162</v>
      </c>
      <c r="C98" s="672" t="s">
        <v>1184</v>
      </c>
    </row>
    <row r="99" spans="1:3" s="691" customFormat="1" ht="23.1" customHeight="1">
      <c r="A99" s="1296"/>
      <c r="B99" s="671" t="s">
        <v>1185</v>
      </c>
      <c r="C99" s="672" t="s">
        <v>1186</v>
      </c>
    </row>
    <row r="100" spans="1:3" s="691" customFormat="1" ht="23.1" customHeight="1">
      <c r="A100" s="1296"/>
      <c r="B100" s="671" t="s">
        <v>1187</v>
      </c>
      <c r="C100" s="672" t="s">
        <v>1188</v>
      </c>
    </row>
    <row r="101" spans="1:3" s="691" customFormat="1" ht="23.1" customHeight="1">
      <c r="A101" s="1296"/>
      <c r="B101" s="671" t="s">
        <v>1189</v>
      </c>
      <c r="C101" s="672" t="s">
        <v>226</v>
      </c>
    </row>
    <row r="102" spans="1:3" s="691" customFormat="1" ht="23.1" customHeight="1">
      <c r="A102" s="1296"/>
      <c r="B102" s="671" t="s">
        <v>1190</v>
      </c>
      <c r="C102" s="672" t="s">
        <v>1191</v>
      </c>
    </row>
    <row r="103" spans="1:3" s="691" customFormat="1" ht="23.1" customHeight="1">
      <c r="A103" s="1296"/>
      <c r="B103" s="671" t="s">
        <v>1192</v>
      </c>
      <c r="C103" s="672" t="s">
        <v>1193</v>
      </c>
    </row>
    <row r="104" spans="1:3" s="691" customFormat="1" ht="23.1" customHeight="1">
      <c r="A104" s="1296"/>
      <c r="B104" s="671" t="s">
        <v>1194</v>
      </c>
      <c r="C104" s="672" t="s">
        <v>1179</v>
      </c>
    </row>
    <row r="105" spans="1:3" s="691" customFormat="1" ht="23.1" customHeight="1">
      <c r="A105" s="1296"/>
      <c r="B105" s="671" t="s">
        <v>1195</v>
      </c>
      <c r="C105" s="672" t="s">
        <v>226</v>
      </c>
    </row>
    <row r="106" spans="1:3" s="676" customFormat="1" ht="23.1" customHeight="1">
      <c r="A106" s="1296"/>
      <c r="B106" s="671" t="s">
        <v>1196</v>
      </c>
      <c r="C106" s="680" t="s">
        <v>1122</v>
      </c>
    </row>
    <row r="107" spans="1:3" s="676" customFormat="1" ht="23.1" customHeight="1">
      <c r="A107" s="1296"/>
      <c r="B107" s="671" t="s">
        <v>1106</v>
      </c>
      <c r="C107" s="680" t="s">
        <v>226</v>
      </c>
    </row>
    <row r="108" spans="1:3" s="676" customFormat="1" ht="23.1" customHeight="1">
      <c r="A108" s="1296"/>
      <c r="B108" s="671" t="s">
        <v>1148</v>
      </c>
      <c r="C108" s="1302" t="s">
        <v>1197</v>
      </c>
    </row>
    <row r="109" spans="1:3" s="676" customFormat="1" ht="23.1" customHeight="1">
      <c r="A109" s="1296"/>
      <c r="B109" s="679" t="s">
        <v>1102</v>
      </c>
      <c r="C109" s="1302"/>
    </row>
    <row r="110" spans="1:3" s="691" customFormat="1" ht="23.1" customHeight="1">
      <c r="A110" s="1306"/>
      <c r="B110" s="699" t="s">
        <v>1198</v>
      </c>
      <c r="C110" s="668" t="s">
        <v>1199</v>
      </c>
    </row>
    <row r="111" spans="1:3" s="691" customFormat="1" ht="23.1" customHeight="1">
      <c r="A111" s="1295" t="s">
        <v>1200</v>
      </c>
      <c r="B111" s="709" t="s">
        <v>1063</v>
      </c>
      <c r="C111" s="675" t="s">
        <v>1064</v>
      </c>
    </row>
    <row r="112" spans="1:3" s="691" customFormat="1" ht="23.1" customHeight="1">
      <c r="A112" s="1306"/>
      <c r="B112" s="710" t="s">
        <v>1065</v>
      </c>
      <c r="C112" s="710" t="s">
        <v>1201</v>
      </c>
    </row>
    <row r="113" spans="1:3" s="676" customFormat="1" ht="23.1" customHeight="1">
      <c r="A113" s="1309" t="s">
        <v>1202</v>
      </c>
      <c r="B113" s="706" t="s">
        <v>1068</v>
      </c>
      <c r="C113" s="1323" t="s">
        <v>1203</v>
      </c>
    </row>
    <row r="114" spans="1:3" s="676" customFormat="1" ht="23.1" customHeight="1">
      <c r="A114" s="1319"/>
      <c r="B114" s="711" t="s">
        <v>1157</v>
      </c>
      <c r="C114" s="1324"/>
    </row>
    <row r="115" spans="1:3" s="676" customFormat="1" ht="23.1" customHeight="1">
      <c r="A115" s="1309" t="s">
        <v>1204</v>
      </c>
      <c r="B115" s="706" t="s">
        <v>1068</v>
      </c>
      <c r="C115" s="1325" t="s">
        <v>1205</v>
      </c>
    </row>
    <row r="116" spans="1:3" s="676" customFormat="1" ht="23.1" customHeight="1">
      <c r="A116" s="1319"/>
      <c r="B116" s="711" t="s">
        <v>1157</v>
      </c>
      <c r="C116" s="1326"/>
    </row>
    <row r="117" spans="1:3" s="676" customFormat="1" ht="23.1" customHeight="1">
      <c r="A117" s="1309" t="s">
        <v>1206</v>
      </c>
      <c r="B117" s="706" t="s">
        <v>1068</v>
      </c>
      <c r="C117" s="1325" t="s">
        <v>1207</v>
      </c>
    </row>
    <row r="118" spans="1:3" s="676" customFormat="1" ht="23.1" customHeight="1">
      <c r="A118" s="1319"/>
      <c r="B118" s="707" t="s">
        <v>1157</v>
      </c>
      <c r="C118" s="1327"/>
    </row>
    <row r="119" spans="1:3" s="676" customFormat="1" ht="23.1" customHeight="1">
      <c r="A119" s="1320" t="s">
        <v>1208</v>
      </c>
      <c r="B119" s="685" t="s">
        <v>1077</v>
      </c>
      <c r="C119" s="712" t="s">
        <v>1209</v>
      </c>
    </row>
    <row r="120" spans="1:3" s="691" customFormat="1" ht="23.1" customHeight="1">
      <c r="A120" s="1321"/>
      <c r="B120" s="671" t="s">
        <v>1060</v>
      </c>
      <c r="C120" s="672" t="s">
        <v>1210</v>
      </c>
    </row>
    <row r="121" spans="1:3" s="691" customFormat="1" ht="23.1" customHeight="1">
      <c r="A121" s="1321"/>
      <c r="B121" s="671" t="s">
        <v>1162</v>
      </c>
      <c r="C121" s="672" t="s">
        <v>1211</v>
      </c>
    </row>
    <row r="122" spans="1:3" s="691" customFormat="1" ht="23.1" customHeight="1">
      <c r="A122" s="1321"/>
      <c r="B122" s="671" t="s">
        <v>1212</v>
      </c>
      <c r="C122" s="672" t="s">
        <v>1213</v>
      </c>
    </row>
    <row r="123" spans="1:3" s="691" customFormat="1" ht="23.1" customHeight="1">
      <c r="A123" s="1321"/>
      <c r="B123" s="679" t="s">
        <v>1214</v>
      </c>
      <c r="C123" s="672" t="s">
        <v>1215</v>
      </c>
    </row>
    <row r="124" spans="1:3" s="691" customFormat="1" ht="23.1" customHeight="1">
      <c r="A124" s="1321"/>
      <c r="B124" s="671" t="s">
        <v>1216</v>
      </c>
      <c r="C124" s="713" t="s">
        <v>1217</v>
      </c>
    </row>
    <row r="125" spans="1:3" s="691" customFormat="1" ht="23.1" customHeight="1">
      <c r="A125" s="1321"/>
      <c r="B125" s="671" t="s">
        <v>1218</v>
      </c>
      <c r="C125" s="672" t="s">
        <v>1219</v>
      </c>
    </row>
    <row r="126" spans="1:3" s="691" customFormat="1" ht="23.1" customHeight="1">
      <c r="A126" s="1321"/>
      <c r="B126" s="671" t="s">
        <v>1220</v>
      </c>
      <c r="C126" s="672" t="s">
        <v>1209</v>
      </c>
    </row>
    <row r="127" spans="1:3" s="691" customFormat="1" ht="23.1" customHeight="1">
      <c r="A127" s="1321"/>
      <c r="B127" s="671" t="s">
        <v>1221</v>
      </c>
      <c r="C127" s="672" t="s">
        <v>1222</v>
      </c>
    </row>
    <row r="128" spans="1:3" s="691" customFormat="1" ht="23.1" customHeight="1">
      <c r="A128" s="1321"/>
      <c r="B128" s="679" t="s">
        <v>1223</v>
      </c>
      <c r="C128" s="672" t="s">
        <v>1224</v>
      </c>
    </row>
    <row r="129" spans="1:3" s="676" customFormat="1" ht="23.1" customHeight="1">
      <c r="A129" s="1321"/>
      <c r="B129" s="671" t="s">
        <v>1225</v>
      </c>
      <c r="C129" s="680" t="s">
        <v>1226</v>
      </c>
    </row>
    <row r="130" spans="1:3" s="691" customFormat="1" ht="23.1" customHeight="1">
      <c r="A130" s="692" t="s">
        <v>1227</v>
      </c>
      <c r="B130" s="714" t="s">
        <v>1063</v>
      </c>
      <c r="C130" s="715" t="s">
        <v>1064</v>
      </c>
    </row>
    <row r="131" spans="1:3" s="691" customFormat="1" ht="23.1" customHeight="1">
      <c r="A131" s="1320" t="s">
        <v>1228</v>
      </c>
      <c r="B131" s="666" t="s">
        <v>1060</v>
      </c>
      <c r="C131" s="695" t="s">
        <v>1229</v>
      </c>
    </row>
    <row r="132" spans="1:3" s="691" customFormat="1" ht="23.1" customHeight="1">
      <c r="A132" s="1321"/>
      <c r="B132" s="671" t="s">
        <v>1162</v>
      </c>
      <c r="C132" s="672" t="s">
        <v>1230</v>
      </c>
    </row>
    <row r="133" spans="1:3" s="691" customFormat="1" ht="23.1" customHeight="1">
      <c r="A133" s="1321"/>
      <c r="B133" s="679" t="s">
        <v>1183</v>
      </c>
      <c r="C133" s="680" t="s">
        <v>1193</v>
      </c>
    </row>
    <row r="134" spans="1:3" s="691" customFormat="1" ht="23.1" customHeight="1">
      <c r="A134" s="1321"/>
      <c r="B134" s="679" t="s">
        <v>1157</v>
      </c>
      <c r="C134" s="671" t="s">
        <v>1231</v>
      </c>
    </row>
    <row r="135" spans="1:3" s="691" customFormat="1" ht="23.1" customHeight="1">
      <c r="A135" s="1321"/>
      <c r="B135" s="679" t="s">
        <v>1232</v>
      </c>
      <c r="C135" s="680" t="s">
        <v>1233</v>
      </c>
    </row>
    <row r="136" spans="1:3" s="691" customFormat="1" ht="23.1" customHeight="1">
      <c r="A136" s="1321"/>
      <c r="B136" s="679" t="s">
        <v>1234</v>
      </c>
      <c r="C136" s="680" t="s">
        <v>1235</v>
      </c>
    </row>
    <row r="137" spans="1:3" s="691" customFormat="1" ht="23.1" customHeight="1">
      <c r="A137" s="1321"/>
      <c r="B137" s="679" t="s">
        <v>736</v>
      </c>
      <c r="C137" s="1303" t="s">
        <v>1236</v>
      </c>
    </row>
    <row r="138" spans="1:3" s="691" customFormat="1" ht="23.1" customHeight="1">
      <c r="A138" s="1321"/>
      <c r="B138" s="679" t="s">
        <v>1237</v>
      </c>
      <c r="C138" s="1322"/>
    </row>
    <row r="139" spans="1:3" s="691" customFormat="1" ht="23.1" customHeight="1">
      <c r="A139" s="1321"/>
      <c r="B139" s="671" t="s">
        <v>1214</v>
      </c>
      <c r="C139" s="672" t="s">
        <v>1238</v>
      </c>
    </row>
    <row r="140" spans="1:3" s="691" customFormat="1" ht="23.1" customHeight="1">
      <c r="A140" s="1321"/>
      <c r="B140" s="671" t="s">
        <v>1090</v>
      </c>
      <c r="C140" s="680" t="s">
        <v>1091</v>
      </c>
    </row>
    <row r="141" spans="1:3" s="691" customFormat="1" ht="23.1" customHeight="1">
      <c r="A141" s="1321"/>
      <c r="B141" s="671" t="s">
        <v>1239</v>
      </c>
      <c r="C141" s="680" t="s">
        <v>1089</v>
      </c>
    </row>
    <row r="142" spans="1:3" s="691" customFormat="1" ht="23.1" customHeight="1">
      <c r="A142" s="1321"/>
      <c r="B142" s="1302" t="s">
        <v>1168</v>
      </c>
      <c r="C142" s="672" t="s">
        <v>1240</v>
      </c>
    </row>
    <row r="143" spans="1:3" s="691" customFormat="1" ht="23.1" customHeight="1">
      <c r="A143" s="1321"/>
      <c r="B143" s="1302"/>
      <c r="C143" s="680" t="s">
        <v>1241</v>
      </c>
    </row>
    <row r="144" spans="1:3" s="691" customFormat="1" ht="23.1" customHeight="1">
      <c r="A144" s="1321"/>
      <c r="B144" s="671" t="s">
        <v>1106</v>
      </c>
      <c r="C144" s="680" t="s">
        <v>226</v>
      </c>
    </row>
    <row r="145" spans="1:3" s="691" customFormat="1" ht="23.1" customHeight="1">
      <c r="A145" s="1321"/>
      <c r="B145" s="671" t="s">
        <v>1148</v>
      </c>
      <c r="C145" s="1302" t="s">
        <v>1242</v>
      </c>
    </row>
    <row r="146" spans="1:3" s="691" customFormat="1" ht="23.1" customHeight="1">
      <c r="A146" s="1321"/>
      <c r="B146" s="679" t="s">
        <v>1102</v>
      </c>
      <c r="C146" s="1302"/>
    </row>
    <row r="147" spans="1:3" s="691" customFormat="1" ht="23.1" customHeight="1">
      <c r="A147" s="1321"/>
      <c r="B147" s="699" t="s">
        <v>1198</v>
      </c>
      <c r="C147" s="668" t="s">
        <v>1243</v>
      </c>
    </row>
    <row r="148" spans="1:3" s="691" customFormat="1" ht="23.1" customHeight="1">
      <c r="A148" s="683" t="s">
        <v>1244</v>
      </c>
      <c r="B148" s="683"/>
      <c r="C148" s="716"/>
    </row>
    <row r="149" spans="1:3" s="691" customFormat="1" ht="23.1" customHeight="1">
      <c r="A149" s="1295" t="s">
        <v>1245</v>
      </c>
      <c r="B149" s="669" t="s">
        <v>1054</v>
      </c>
      <c r="C149" s="690" t="s">
        <v>1055</v>
      </c>
    </row>
    <row r="150" spans="1:3" s="691" customFormat="1" ht="23.1" customHeight="1">
      <c r="A150" s="1306"/>
      <c r="B150" s="667" t="s">
        <v>1060</v>
      </c>
      <c r="C150" s="674" t="s">
        <v>1246</v>
      </c>
    </row>
    <row r="151" spans="1:3" s="691" customFormat="1" ht="44.25" customHeight="1">
      <c r="A151" s="681" t="s">
        <v>1247</v>
      </c>
      <c r="B151" s="717"/>
      <c r="C151" s="717"/>
    </row>
    <row r="152" spans="1:3" s="676" customFormat="1" ht="23.1" customHeight="1">
      <c r="A152" s="718" t="s">
        <v>1</v>
      </c>
      <c r="C152" s="686"/>
    </row>
    <row r="153" spans="1:3" ht="23.1" customHeight="1">
      <c r="A153" s="1328" t="s">
        <v>1248</v>
      </c>
      <c r="B153" s="1328"/>
      <c r="C153" s="1328"/>
    </row>
    <row r="154" spans="1:3" ht="23.1" customHeight="1">
      <c r="A154" s="1328" t="s">
        <v>1249</v>
      </c>
      <c r="B154" s="1328"/>
      <c r="C154" s="1328"/>
    </row>
    <row r="155" spans="1:3" ht="23.1" customHeight="1">
      <c r="A155" s="1328" t="s">
        <v>1250</v>
      </c>
      <c r="B155" s="1328"/>
      <c r="C155" s="1328"/>
    </row>
    <row r="156" spans="1:3" ht="23.1" customHeight="1">
      <c r="A156" s="1328" t="s">
        <v>1251</v>
      </c>
      <c r="B156" s="1328"/>
      <c r="C156" s="1328"/>
    </row>
    <row r="157" spans="1:3" ht="23.1" customHeight="1">
      <c r="A157" s="1328" t="s">
        <v>1252</v>
      </c>
      <c r="B157" s="1328"/>
      <c r="C157" s="1328"/>
    </row>
    <row r="158" spans="1:3" ht="23.1" customHeight="1">
      <c r="A158" s="1328" t="s">
        <v>1253</v>
      </c>
      <c r="B158" s="1328"/>
      <c r="C158" s="1328"/>
    </row>
    <row r="159" spans="1:3" ht="23.1" customHeight="1">
      <c r="A159" s="719" t="s">
        <v>1254</v>
      </c>
    </row>
    <row r="160" spans="1:3" ht="23.1" customHeight="1">
      <c r="A160" s="1328" t="s">
        <v>1255</v>
      </c>
      <c r="B160" s="1328"/>
      <c r="C160" s="1328"/>
    </row>
    <row r="161" spans="1:3" ht="23.1" customHeight="1">
      <c r="A161" s="1328" t="s">
        <v>1256</v>
      </c>
      <c r="B161" s="1328"/>
      <c r="C161" s="1328"/>
    </row>
    <row r="162" spans="1:3" ht="23.1" customHeight="1">
      <c r="A162" s="1328" t="s">
        <v>1257</v>
      </c>
      <c r="B162" s="1328"/>
      <c r="C162" s="1328"/>
    </row>
    <row r="179" spans="3:3" ht="23.1" customHeight="1">
      <c r="C179" s="721"/>
    </row>
  </sheetData>
  <mergeCells count="52">
    <mergeCell ref="A158:C158"/>
    <mergeCell ref="A160:C160"/>
    <mergeCell ref="A161:C161"/>
    <mergeCell ref="A162:C162"/>
    <mergeCell ref="A149:A150"/>
    <mergeCell ref="A153:C153"/>
    <mergeCell ref="A154:C154"/>
    <mergeCell ref="A155:C155"/>
    <mergeCell ref="A156:C156"/>
    <mergeCell ref="A157:C157"/>
    <mergeCell ref="A131:A147"/>
    <mergeCell ref="C137:C138"/>
    <mergeCell ref="B142:B143"/>
    <mergeCell ref="C145:C146"/>
    <mergeCell ref="A92:A93"/>
    <mergeCell ref="C92:C93"/>
    <mergeCell ref="A94:A110"/>
    <mergeCell ref="C108:C109"/>
    <mergeCell ref="A111:A112"/>
    <mergeCell ref="A113:A114"/>
    <mergeCell ref="C113:C114"/>
    <mergeCell ref="A115:A116"/>
    <mergeCell ref="C115:C116"/>
    <mergeCell ref="A117:A118"/>
    <mergeCell ref="C117:C118"/>
    <mergeCell ref="A119:A129"/>
    <mergeCell ref="A90:A91"/>
    <mergeCell ref="C90:C91"/>
    <mergeCell ref="A47:A48"/>
    <mergeCell ref="B47:B48"/>
    <mergeCell ref="C47:C48"/>
    <mergeCell ref="A49:A74"/>
    <mergeCell ref="B56:B57"/>
    <mergeCell ref="C64:C65"/>
    <mergeCell ref="C71:C72"/>
    <mergeCell ref="A76:A77"/>
    <mergeCell ref="C76:C77"/>
    <mergeCell ref="A78:A86"/>
    <mergeCell ref="A88:A89"/>
    <mergeCell ref="C88:C89"/>
    <mergeCell ref="A43:A46"/>
    <mergeCell ref="A1:C1"/>
    <mergeCell ref="A2:C2"/>
    <mergeCell ref="A3:C3"/>
    <mergeCell ref="A5:A6"/>
    <mergeCell ref="A7:A11"/>
    <mergeCell ref="A12:A13"/>
    <mergeCell ref="A14:A19"/>
    <mergeCell ref="B20:B21"/>
    <mergeCell ref="C20:C21"/>
    <mergeCell ref="A32:A33"/>
    <mergeCell ref="C38:C39"/>
  </mergeCells>
  <printOptions horizontalCentered="1"/>
  <pageMargins left="0" right="0" top="0.75" bottom="0.75" header="0.3" footer="0.3"/>
  <pageSetup paperSize="9" scale="79" fitToHeight="0" orientation="landscape" r:id="rId1"/>
  <headerFooter alignWithMargins="0">
    <oddFooter>Page &amp;P of &amp;N</oddFooter>
  </headerFooter>
  <rowBreaks count="3" manualBreakCount="3">
    <brk id="25" max="2" man="1"/>
    <brk id="133" max="2" man="1"/>
    <brk id="159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D26"/>
  <sheetViews>
    <sheetView zoomScaleNormal="100" workbookViewId="0">
      <selection activeCell="F7" sqref="F7"/>
    </sheetView>
  </sheetViews>
  <sheetFormatPr defaultColWidth="9" defaultRowHeight="26.25"/>
  <cols>
    <col min="1" max="4" width="23.42578125" style="557" customWidth="1"/>
    <col min="5" max="9" width="19.85546875" style="557" customWidth="1"/>
    <col min="10" max="16384" width="9" style="557"/>
  </cols>
  <sheetData>
    <row r="1" spans="1:4">
      <c r="A1" s="1337" t="s">
        <v>912</v>
      </c>
      <c r="B1" s="1337"/>
      <c r="C1" s="1337"/>
      <c r="D1" s="1337"/>
    </row>
    <row r="2" spans="1:4" ht="27" thickBot="1">
      <c r="A2" s="1338" t="s">
        <v>913</v>
      </c>
      <c r="B2" s="1338"/>
      <c r="C2" s="1338"/>
      <c r="D2" s="1338"/>
    </row>
    <row r="3" spans="1:4">
      <c r="A3" s="586"/>
      <c r="B3" s="1334" t="s">
        <v>914</v>
      </c>
      <c r="C3" s="1336"/>
      <c r="D3" s="586"/>
    </row>
    <row r="4" spans="1:4">
      <c r="A4" s="558"/>
      <c r="B4" s="587"/>
      <c r="C4" s="560"/>
      <c r="D4" s="558"/>
    </row>
    <row r="5" spans="1:4" ht="27" thickBot="1">
      <c r="A5" s="561"/>
      <c r="B5" s="588"/>
      <c r="C5" s="562"/>
      <c r="D5" s="561"/>
    </row>
    <row r="6" spans="1:4">
      <c r="A6" s="1333" t="s">
        <v>915</v>
      </c>
      <c r="B6" s="1334"/>
      <c r="C6" s="1339" t="s">
        <v>916</v>
      </c>
      <c r="D6" s="1333"/>
    </row>
    <row r="7" spans="1:4" ht="52.5">
      <c r="A7" s="558"/>
      <c r="B7" s="589" t="s">
        <v>917</v>
      </c>
      <c r="C7" s="560"/>
      <c r="D7" s="571" t="s">
        <v>918</v>
      </c>
    </row>
    <row r="8" spans="1:4" ht="27" thickBot="1">
      <c r="A8" s="572"/>
      <c r="B8" s="590"/>
      <c r="C8" s="573"/>
      <c r="D8" s="572"/>
    </row>
    <row r="9" spans="1:4">
      <c r="A9" s="1329" t="s">
        <v>919</v>
      </c>
      <c r="B9" s="1330"/>
      <c r="C9" s="1335" t="s">
        <v>920</v>
      </c>
      <c r="D9" s="1336"/>
    </row>
    <row r="10" spans="1:4" ht="78.75">
      <c r="A10" s="558"/>
      <c r="B10" s="589" t="s">
        <v>921</v>
      </c>
      <c r="C10" s="560"/>
      <c r="D10" s="571" t="s">
        <v>922</v>
      </c>
    </row>
    <row r="11" spans="1:4" ht="27" thickBot="1">
      <c r="A11" s="561"/>
      <c r="B11" s="588"/>
      <c r="C11" s="562"/>
      <c r="D11" s="561"/>
    </row>
    <row r="12" spans="1:4">
      <c r="A12" s="1333" t="s">
        <v>923</v>
      </c>
      <c r="B12" s="1334"/>
      <c r="C12" s="1335" t="s">
        <v>924</v>
      </c>
      <c r="D12" s="1336"/>
    </row>
    <row r="13" spans="1:4" ht="52.5">
      <c r="A13" s="558"/>
      <c r="B13" s="589" t="s">
        <v>925</v>
      </c>
      <c r="C13" s="560"/>
      <c r="D13" s="571" t="s">
        <v>926</v>
      </c>
    </row>
    <row r="14" spans="1:4" ht="27" thickBot="1">
      <c r="A14" s="572"/>
      <c r="B14" s="590"/>
      <c r="C14" s="576"/>
      <c r="D14" s="572"/>
    </row>
    <row r="15" spans="1:4">
      <c r="A15" s="1329" t="s">
        <v>927</v>
      </c>
      <c r="B15" s="1330"/>
      <c r="C15" s="1331" t="s">
        <v>928</v>
      </c>
      <c r="D15" s="1332"/>
    </row>
    <row r="16" spans="1:4" ht="52.5">
      <c r="A16" s="558"/>
      <c r="B16" s="589" t="s">
        <v>929</v>
      </c>
      <c r="C16" s="560"/>
      <c r="D16" s="571" t="s">
        <v>930</v>
      </c>
    </row>
    <row r="17" spans="1:4" ht="53.25" thickBot="1">
      <c r="A17" s="561"/>
      <c r="B17" s="588"/>
      <c r="C17" s="562"/>
      <c r="D17" s="570" t="s">
        <v>931</v>
      </c>
    </row>
    <row r="18" spans="1:4">
      <c r="A18" s="1333" t="s">
        <v>932</v>
      </c>
      <c r="B18" s="1334"/>
      <c r="C18" s="1335" t="s">
        <v>933</v>
      </c>
      <c r="D18" s="1336"/>
    </row>
    <row r="19" spans="1:4" ht="52.5">
      <c r="A19" s="558"/>
      <c r="B19" s="589" t="s">
        <v>934</v>
      </c>
      <c r="C19" s="560"/>
      <c r="D19" s="571" t="s">
        <v>935</v>
      </c>
    </row>
    <row r="20" spans="1:4" ht="27" thickBot="1">
      <c r="A20" s="572"/>
      <c r="B20" s="591"/>
      <c r="C20" s="576"/>
      <c r="D20" s="572"/>
    </row>
    <row r="21" spans="1:4">
      <c r="A21" s="1329" t="s">
        <v>936</v>
      </c>
      <c r="B21" s="1330"/>
      <c r="C21" s="1331" t="s">
        <v>937</v>
      </c>
      <c r="D21" s="1332"/>
    </row>
    <row r="22" spans="1:4" ht="52.5">
      <c r="A22" s="558"/>
      <c r="B22" s="589" t="s">
        <v>938</v>
      </c>
      <c r="C22" s="560"/>
      <c r="D22" s="571" t="s">
        <v>939</v>
      </c>
    </row>
    <row r="23" spans="1:4" ht="27" thickBot="1">
      <c r="A23" s="561"/>
      <c r="B23" s="588"/>
      <c r="C23" s="562"/>
      <c r="D23" s="561"/>
    </row>
    <row r="24" spans="1:4">
      <c r="A24" s="1333" t="s">
        <v>940</v>
      </c>
      <c r="B24" s="1334"/>
      <c r="C24" s="592"/>
      <c r="D24" s="586"/>
    </row>
    <row r="25" spans="1:4" ht="52.5" customHeight="1">
      <c r="A25" s="558"/>
      <c r="B25" s="589" t="s">
        <v>941</v>
      </c>
      <c r="C25" s="560"/>
      <c r="D25" s="558"/>
    </row>
    <row r="26" spans="1:4" ht="27" thickBot="1">
      <c r="A26" s="572"/>
      <c r="B26" s="590"/>
      <c r="C26" s="576"/>
      <c r="D26" s="572"/>
    </row>
  </sheetData>
  <mergeCells count="16">
    <mergeCell ref="A9:B9"/>
    <mergeCell ref="C9:D9"/>
    <mergeCell ref="A1:D1"/>
    <mergeCell ref="A2:D2"/>
    <mergeCell ref="B3:C3"/>
    <mergeCell ref="A6:B6"/>
    <mergeCell ref="C6:D6"/>
    <mergeCell ref="A21:B21"/>
    <mergeCell ref="C21:D21"/>
    <mergeCell ref="A24:B24"/>
    <mergeCell ref="A12:B12"/>
    <mergeCell ref="C12:D12"/>
    <mergeCell ref="A15:B15"/>
    <mergeCell ref="C15:D15"/>
    <mergeCell ref="A18:B18"/>
    <mergeCell ref="C18:D18"/>
  </mergeCells>
  <pageMargins left="1" right="0.12" top="0.13" bottom="0.17" header="0.12" footer="0.12"/>
  <pageSetup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view="pageBreakPreview" topLeftCell="A22" zoomScale="82" zoomScaleNormal="100" zoomScaleSheetLayoutView="82" workbookViewId="0">
      <selection activeCell="T64" sqref="T64"/>
    </sheetView>
  </sheetViews>
  <sheetFormatPr defaultRowHeight="21.75"/>
  <sheetData/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5:CZ68"/>
  <sheetViews>
    <sheetView showGridLines="0" view="pageBreakPreview" topLeftCell="A11" zoomScale="166" zoomScaleNormal="130" zoomScaleSheetLayoutView="166" workbookViewId="0">
      <selection activeCell="DI85" sqref="DI85"/>
    </sheetView>
  </sheetViews>
  <sheetFormatPr defaultColWidth="0.7109375" defaultRowHeight="3.75" customHeight="1"/>
  <cols>
    <col min="1" max="16384" width="0.7109375" style="772"/>
  </cols>
  <sheetData>
    <row r="5" spans="2:104" ht="3.75" customHeight="1">
      <c r="B5" s="852"/>
      <c r="C5" s="852"/>
      <c r="D5" s="852"/>
      <c r="E5" s="852"/>
      <c r="F5" s="852"/>
      <c r="G5" s="852"/>
      <c r="H5" s="852"/>
      <c r="I5" s="852"/>
      <c r="J5" s="852"/>
      <c r="K5" s="852"/>
      <c r="L5" s="852"/>
      <c r="M5" s="852"/>
      <c r="N5" s="852"/>
      <c r="O5" s="849"/>
      <c r="P5" s="850"/>
      <c r="Q5" s="850"/>
      <c r="R5" s="850"/>
      <c r="S5" s="850"/>
      <c r="T5" s="850"/>
      <c r="U5" s="850"/>
      <c r="V5" s="850"/>
      <c r="W5" s="850"/>
      <c r="X5" s="851"/>
      <c r="Y5" s="852"/>
      <c r="Z5" s="852"/>
      <c r="AA5" s="852"/>
      <c r="AB5" s="852"/>
      <c r="AC5" s="852"/>
      <c r="AD5" s="852"/>
      <c r="AE5" s="852"/>
      <c r="AF5" s="852"/>
      <c r="AG5" s="852"/>
      <c r="AH5" s="852"/>
      <c r="AI5" s="852"/>
      <c r="AJ5" s="852"/>
      <c r="AK5" s="852"/>
      <c r="AL5" s="852"/>
      <c r="AM5" s="852"/>
      <c r="AN5" s="852"/>
      <c r="AO5" s="852"/>
      <c r="AP5" s="852"/>
      <c r="AQ5" s="852"/>
      <c r="AR5" s="852"/>
      <c r="AS5" s="852"/>
      <c r="AT5" s="852"/>
      <c r="AU5" s="852"/>
      <c r="AV5" s="852"/>
      <c r="AW5" s="852"/>
      <c r="AX5" s="852"/>
      <c r="AY5" s="852"/>
      <c r="CG5" s="849"/>
      <c r="CH5" s="850"/>
      <c r="CI5" s="850"/>
      <c r="CJ5" s="850"/>
      <c r="CK5" s="850"/>
      <c r="CL5" s="850"/>
      <c r="CM5" s="850"/>
      <c r="CN5" s="850"/>
      <c r="CO5" s="850"/>
      <c r="CP5" s="851"/>
    </row>
    <row r="6" spans="2:104" ht="3.75" customHeight="1">
      <c r="B6" s="852"/>
      <c r="C6" s="852"/>
      <c r="D6" s="852"/>
      <c r="E6" s="852"/>
      <c r="F6" s="852"/>
      <c r="G6" s="852"/>
      <c r="H6" s="852"/>
      <c r="I6" s="852"/>
      <c r="J6" s="852"/>
      <c r="K6" s="852"/>
      <c r="L6" s="852"/>
      <c r="M6" s="852"/>
      <c r="N6" s="852"/>
      <c r="O6" s="849"/>
      <c r="P6" s="850"/>
      <c r="Q6" s="850"/>
      <c r="R6" s="850"/>
      <c r="S6" s="850"/>
      <c r="T6" s="850"/>
      <c r="U6" s="850"/>
      <c r="V6" s="850"/>
      <c r="W6" s="850"/>
      <c r="X6" s="851"/>
      <c r="Y6" s="852"/>
      <c r="Z6" s="852"/>
      <c r="AA6" s="852"/>
      <c r="AB6" s="852"/>
      <c r="AC6" s="852"/>
      <c r="AD6" s="852"/>
      <c r="AE6" s="852"/>
      <c r="AF6" s="852"/>
      <c r="AG6" s="852"/>
      <c r="AH6" s="852"/>
      <c r="AI6" s="852"/>
      <c r="AJ6" s="852"/>
      <c r="AK6" s="852"/>
      <c r="AL6" s="852"/>
      <c r="AM6" s="852"/>
      <c r="AN6" s="852"/>
      <c r="AO6" s="852"/>
      <c r="AP6" s="852"/>
      <c r="AQ6" s="852"/>
      <c r="AR6" s="852"/>
      <c r="AS6" s="852"/>
      <c r="AT6" s="852"/>
      <c r="AU6" s="852"/>
      <c r="AV6" s="852"/>
      <c r="AW6" s="852"/>
      <c r="AX6" s="852"/>
      <c r="AY6" s="852"/>
      <c r="CG6" s="849"/>
      <c r="CH6" s="850"/>
      <c r="CI6" s="850"/>
      <c r="CJ6" s="850"/>
      <c r="CK6" s="850"/>
      <c r="CL6" s="850"/>
      <c r="CM6" s="850"/>
      <c r="CN6" s="850"/>
      <c r="CO6" s="850"/>
      <c r="CP6" s="851"/>
    </row>
    <row r="7" spans="2:104" ht="3.75" customHeight="1">
      <c r="B7" s="852"/>
      <c r="C7" s="852"/>
      <c r="D7" s="852"/>
      <c r="E7" s="852"/>
      <c r="F7" s="852"/>
      <c r="G7" s="852"/>
      <c r="H7" s="852"/>
      <c r="I7" s="852"/>
      <c r="J7" s="852"/>
      <c r="K7" s="852"/>
      <c r="L7" s="852"/>
      <c r="M7" s="852"/>
      <c r="N7" s="852"/>
      <c r="O7" s="849"/>
      <c r="P7" s="850"/>
      <c r="Q7" s="850"/>
      <c r="R7" s="850"/>
      <c r="S7" s="850"/>
      <c r="T7" s="850"/>
      <c r="U7" s="850"/>
      <c r="V7" s="850"/>
      <c r="W7" s="850"/>
      <c r="X7" s="851"/>
      <c r="Y7" s="852"/>
      <c r="Z7" s="852"/>
      <c r="AA7" s="852"/>
      <c r="AB7" s="852"/>
      <c r="AC7" s="852"/>
      <c r="AD7" s="852"/>
      <c r="AE7" s="852"/>
      <c r="AF7" s="852"/>
      <c r="AG7" s="852"/>
      <c r="AH7" s="852"/>
      <c r="AI7" s="852"/>
      <c r="AJ7" s="852"/>
      <c r="AK7" s="852"/>
      <c r="AL7" s="852"/>
      <c r="AM7" s="852"/>
      <c r="AN7" s="852"/>
      <c r="AO7" s="852"/>
      <c r="AP7" s="852"/>
      <c r="AQ7" s="852"/>
      <c r="AR7" s="852"/>
      <c r="AS7" s="852"/>
      <c r="AT7" s="852"/>
      <c r="AU7" s="852"/>
      <c r="AV7" s="852"/>
      <c r="AW7" s="852"/>
      <c r="AX7" s="852"/>
      <c r="AY7" s="852"/>
      <c r="CG7" s="849"/>
      <c r="CH7" s="850"/>
      <c r="CI7" s="850"/>
      <c r="CJ7" s="850"/>
      <c r="CK7" s="850"/>
      <c r="CL7" s="850"/>
      <c r="CM7" s="850"/>
      <c r="CN7" s="850"/>
      <c r="CO7" s="850"/>
      <c r="CP7" s="851"/>
    </row>
    <row r="8" spans="2:104" ht="3.75" customHeight="1">
      <c r="B8" s="852"/>
      <c r="C8" s="852"/>
      <c r="D8" s="852"/>
      <c r="E8" s="852"/>
      <c r="F8" s="852"/>
      <c r="G8" s="852"/>
      <c r="H8" s="852"/>
      <c r="I8" s="852"/>
      <c r="J8" s="852"/>
      <c r="K8" s="852"/>
      <c r="L8" s="852"/>
      <c r="M8" s="852"/>
      <c r="N8" s="852"/>
      <c r="O8" s="862"/>
      <c r="P8" s="863"/>
      <c r="Q8" s="863"/>
      <c r="R8" s="863"/>
      <c r="S8" s="863"/>
      <c r="T8" s="863"/>
      <c r="U8" s="863"/>
      <c r="V8" s="863"/>
      <c r="W8" s="863"/>
      <c r="X8" s="864"/>
      <c r="Y8" s="852"/>
      <c r="Z8" s="852"/>
      <c r="AA8" s="852"/>
      <c r="AB8" s="852"/>
      <c r="AC8" s="852"/>
      <c r="AD8" s="852"/>
      <c r="AE8" s="852"/>
      <c r="AF8" s="852"/>
      <c r="AG8" s="852"/>
      <c r="AH8" s="852"/>
      <c r="AI8" s="852"/>
      <c r="AJ8" s="852"/>
      <c r="AK8" s="852"/>
      <c r="AL8" s="852"/>
      <c r="AM8" s="852"/>
      <c r="AN8" s="852"/>
      <c r="AO8" s="852"/>
      <c r="AP8" s="852"/>
      <c r="AQ8" s="852"/>
      <c r="AR8" s="852"/>
      <c r="AS8" s="852"/>
      <c r="AT8" s="852"/>
      <c r="AU8" s="852"/>
      <c r="AV8" s="852"/>
      <c r="AW8" s="852"/>
      <c r="AX8" s="852"/>
      <c r="AY8" s="852"/>
      <c r="CG8" s="862"/>
      <c r="CH8" s="863"/>
      <c r="CI8" s="863"/>
      <c r="CJ8" s="863"/>
      <c r="CK8" s="863"/>
      <c r="CL8" s="863"/>
      <c r="CM8" s="863"/>
      <c r="CN8" s="863"/>
      <c r="CO8" s="863"/>
      <c r="CP8" s="864"/>
    </row>
    <row r="9" spans="2:104" ht="3.75" customHeight="1">
      <c r="B9" s="857"/>
      <c r="C9" s="857"/>
      <c r="D9" s="857"/>
      <c r="E9" s="853"/>
      <c r="F9" s="854"/>
      <c r="G9" s="854"/>
      <c r="H9" s="854"/>
      <c r="I9" s="854"/>
      <c r="J9" s="854"/>
      <c r="K9" s="854"/>
      <c r="L9" s="854"/>
      <c r="M9" s="854"/>
      <c r="N9" s="855"/>
      <c r="O9" s="856"/>
      <c r="P9" s="857"/>
      <c r="Q9" s="857"/>
      <c r="R9" s="857"/>
      <c r="S9" s="857"/>
      <c r="T9" s="857"/>
      <c r="U9" s="857"/>
      <c r="V9" s="857"/>
      <c r="W9" s="857"/>
      <c r="X9" s="858"/>
      <c r="Y9" s="853"/>
      <c r="Z9" s="854"/>
      <c r="AA9" s="854"/>
      <c r="AB9" s="854"/>
      <c r="AC9" s="854"/>
      <c r="AD9" s="854"/>
      <c r="AE9" s="854"/>
      <c r="AF9" s="854"/>
      <c r="AG9" s="854"/>
      <c r="AH9" s="855"/>
      <c r="AI9" s="853"/>
      <c r="AJ9" s="854"/>
      <c r="AK9" s="854"/>
      <c r="AL9" s="854"/>
      <c r="AM9" s="854"/>
      <c r="AN9" s="854"/>
      <c r="AO9" s="854"/>
      <c r="AP9" s="854"/>
      <c r="AQ9" s="854"/>
      <c r="AR9" s="855"/>
      <c r="AS9" s="853"/>
      <c r="AT9" s="854"/>
      <c r="AU9" s="854"/>
      <c r="AV9" s="854"/>
      <c r="AW9" s="854"/>
      <c r="AX9" s="854"/>
      <c r="AY9" s="854"/>
      <c r="AZ9" s="854"/>
      <c r="BA9" s="854"/>
      <c r="BB9" s="855"/>
      <c r="BC9" s="853"/>
      <c r="BD9" s="854"/>
      <c r="BE9" s="854"/>
      <c r="BF9" s="854"/>
      <c r="BG9" s="854"/>
      <c r="BH9" s="854"/>
      <c r="BI9" s="854"/>
      <c r="BJ9" s="854"/>
      <c r="BK9" s="854"/>
      <c r="BL9" s="855"/>
      <c r="BM9" s="853"/>
      <c r="BN9" s="854"/>
      <c r="BO9" s="854"/>
      <c r="BP9" s="854"/>
      <c r="BQ9" s="854"/>
      <c r="BR9" s="854"/>
      <c r="BS9" s="854"/>
      <c r="BT9" s="854"/>
      <c r="BU9" s="854"/>
      <c r="BV9" s="855"/>
      <c r="BW9" s="853"/>
      <c r="BX9" s="854"/>
      <c r="BY9" s="854"/>
      <c r="BZ9" s="854"/>
      <c r="CA9" s="854"/>
      <c r="CB9" s="854"/>
      <c r="CC9" s="854"/>
      <c r="CD9" s="854"/>
      <c r="CE9" s="854"/>
      <c r="CF9" s="855"/>
      <c r="CG9" s="853"/>
      <c r="CH9" s="854"/>
      <c r="CI9" s="854"/>
      <c r="CJ9" s="854"/>
      <c r="CK9" s="854"/>
      <c r="CL9" s="854"/>
      <c r="CM9" s="854"/>
      <c r="CN9" s="854"/>
      <c r="CO9" s="854"/>
      <c r="CP9" s="855"/>
      <c r="CQ9" s="853"/>
      <c r="CR9" s="854"/>
      <c r="CS9" s="854"/>
      <c r="CT9" s="854"/>
      <c r="CU9" s="854"/>
      <c r="CV9" s="854"/>
      <c r="CW9" s="854"/>
      <c r="CX9" s="854"/>
      <c r="CY9" s="854"/>
      <c r="CZ9" s="855"/>
    </row>
    <row r="10" spans="2:104" ht="3.75" customHeight="1">
      <c r="B10" s="857"/>
      <c r="C10" s="857"/>
      <c r="D10" s="857"/>
      <c r="E10" s="856"/>
      <c r="F10" s="857"/>
      <c r="G10" s="857"/>
      <c r="H10" s="857"/>
      <c r="I10" s="857"/>
      <c r="J10" s="857"/>
      <c r="K10" s="857"/>
      <c r="L10" s="857"/>
      <c r="M10" s="857"/>
      <c r="N10" s="858"/>
      <c r="O10" s="856"/>
      <c r="P10" s="857"/>
      <c r="Q10" s="857"/>
      <c r="R10" s="857"/>
      <c r="S10" s="857"/>
      <c r="T10" s="857"/>
      <c r="U10" s="857"/>
      <c r="V10" s="857"/>
      <c r="W10" s="857"/>
      <c r="X10" s="858"/>
      <c r="Y10" s="856"/>
      <c r="Z10" s="857"/>
      <c r="AA10" s="857"/>
      <c r="AB10" s="857"/>
      <c r="AC10" s="857"/>
      <c r="AD10" s="857"/>
      <c r="AE10" s="857"/>
      <c r="AF10" s="857"/>
      <c r="AG10" s="857"/>
      <c r="AH10" s="858"/>
      <c r="AI10" s="856"/>
      <c r="AJ10" s="857"/>
      <c r="AK10" s="857"/>
      <c r="AL10" s="857"/>
      <c r="AM10" s="857"/>
      <c r="AN10" s="857"/>
      <c r="AO10" s="857"/>
      <c r="AP10" s="857"/>
      <c r="AQ10" s="857"/>
      <c r="AR10" s="858"/>
      <c r="AS10" s="856"/>
      <c r="AT10" s="857"/>
      <c r="AU10" s="857"/>
      <c r="AV10" s="857"/>
      <c r="AW10" s="857"/>
      <c r="AX10" s="857"/>
      <c r="AY10" s="857"/>
      <c r="AZ10" s="857"/>
      <c r="BA10" s="857"/>
      <c r="BB10" s="858"/>
      <c r="BC10" s="856"/>
      <c r="BD10" s="857"/>
      <c r="BE10" s="857"/>
      <c r="BF10" s="857"/>
      <c r="BG10" s="857"/>
      <c r="BH10" s="857"/>
      <c r="BI10" s="857"/>
      <c r="BJ10" s="857"/>
      <c r="BK10" s="857"/>
      <c r="BL10" s="858"/>
      <c r="BM10" s="856"/>
      <c r="BN10" s="857"/>
      <c r="BO10" s="857"/>
      <c r="BP10" s="857"/>
      <c r="BQ10" s="857"/>
      <c r="BR10" s="857"/>
      <c r="BS10" s="857"/>
      <c r="BT10" s="857"/>
      <c r="BU10" s="857"/>
      <c r="BV10" s="858"/>
      <c r="BW10" s="856"/>
      <c r="BX10" s="857"/>
      <c r="BY10" s="857"/>
      <c r="BZ10" s="857"/>
      <c r="CA10" s="857"/>
      <c r="CB10" s="857"/>
      <c r="CC10" s="857"/>
      <c r="CD10" s="857"/>
      <c r="CE10" s="857"/>
      <c r="CF10" s="858"/>
      <c r="CG10" s="856"/>
      <c r="CH10" s="857"/>
      <c r="CI10" s="857"/>
      <c r="CJ10" s="857"/>
      <c r="CK10" s="857"/>
      <c r="CL10" s="857"/>
      <c r="CM10" s="857"/>
      <c r="CN10" s="857"/>
      <c r="CO10" s="857"/>
      <c r="CP10" s="858"/>
      <c r="CQ10" s="856"/>
      <c r="CR10" s="857"/>
      <c r="CS10" s="857"/>
      <c r="CT10" s="857"/>
      <c r="CU10" s="857"/>
      <c r="CV10" s="857"/>
      <c r="CW10" s="857"/>
      <c r="CX10" s="857"/>
      <c r="CY10" s="857"/>
      <c r="CZ10" s="858"/>
    </row>
    <row r="11" spans="2:104" ht="3.75" customHeight="1">
      <c r="B11" s="857"/>
      <c r="C11" s="857"/>
      <c r="D11" s="857"/>
      <c r="E11" s="856"/>
      <c r="F11" s="857"/>
      <c r="G11" s="857"/>
      <c r="H11" s="857"/>
      <c r="I11" s="857"/>
      <c r="J11" s="857"/>
      <c r="K11" s="857"/>
      <c r="L11" s="857"/>
      <c r="M11" s="857"/>
      <c r="N11" s="858"/>
      <c r="O11" s="856"/>
      <c r="P11" s="857"/>
      <c r="Q11" s="857"/>
      <c r="R11" s="857"/>
      <c r="S11" s="857"/>
      <c r="T11" s="857"/>
      <c r="U11" s="857"/>
      <c r="V11" s="857"/>
      <c r="W11" s="857"/>
      <c r="X11" s="858"/>
      <c r="Y11" s="856"/>
      <c r="Z11" s="857"/>
      <c r="AA11" s="857"/>
      <c r="AB11" s="857"/>
      <c r="AC11" s="857"/>
      <c r="AD11" s="857"/>
      <c r="AE11" s="857"/>
      <c r="AF11" s="857"/>
      <c r="AG11" s="857"/>
      <c r="AH11" s="858"/>
      <c r="AI11" s="856"/>
      <c r="AJ11" s="857"/>
      <c r="AK11" s="857"/>
      <c r="AL11" s="857"/>
      <c r="AM11" s="857"/>
      <c r="AN11" s="857"/>
      <c r="AO11" s="857"/>
      <c r="AP11" s="857"/>
      <c r="AQ11" s="857"/>
      <c r="AR11" s="858"/>
      <c r="AS11" s="856"/>
      <c r="AT11" s="857"/>
      <c r="AU11" s="857"/>
      <c r="AV11" s="857"/>
      <c r="AW11" s="857"/>
      <c r="AX11" s="857"/>
      <c r="AY11" s="857"/>
      <c r="AZ11" s="857"/>
      <c r="BA11" s="857"/>
      <c r="BB11" s="858"/>
      <c r="BC11" s="856"/>
      <c r="BD11" s="857"/>
      <c r="BE11" s="857"/>
      <c r="BF11" s="857"/>
      <c r="BG11" s="857"/>
      <c r="BH11" s="857"/>
      <c r="BI11" s="857"/>
      <c r="BJ11" s="857"/>
      <c r="BK11" s="857"/>
      <c r="BL11" s="858"/>
      <c r="BM11" s="856"/>
      <c r="BN11" s="857"/>
      <c r="BO11" s="857"/>
      <c r="BP11" s="857"/>
      <c r="BQ11" s="857"/>
      <c r="BR11" s="857"/>
      <c r="BS11" s="857"/>
      <c r="BT11" s="857"/>
      <c r="BU11" s="857"/>
      <c r="BV11" s="858"/>
      <c r="BW11" s="856"/>
      <c r="BX11" s="857"/>
      <c r="BY11" s="857"/>
      <c r="BZ11" s="857"/>
      <c r="CA11" s="857"/>
      <c r="CB11" s="857"/>
      <c r="CC11" s="857"/>
      <c r="CD11" s="857"/>
      <c r="CE11" s="857"/>
      <c r="CF11" s="858"/>
      <c r="CG11" s="856"/>
      <c r="CH11" s="857"/>
      <c r="CI11" s="857"/>
      <c r="CJ11" s="857"/>
      <c r="CK11" s="857"/>
      <c r="CL11" s="857"/>
      <c r="CM11" s="857"/>
      <c r="CN11" s="857"/>
      <c r="CO11" s="857"/>
      <c r="CP11" s="858"/>
      <c r="CQ11" s="856"/>
      <c r="CR11" s="857"/>
      <c r="CS11" s="857"/>
      <c r="CT11" s="857"/>
      <c r="CU11" s="857"/>
      <c r="CV11" s="857"/>
      <c r="CW11" s="857"/>
      <c r="CX11" s="857"/>
      <c r="CY11" s="857"/>
      <c r="CZ11" s="858"/>
    </row>
    <row r="12" spans="2:104" ht="3.75" customHeight="1">
      <c r="B12" s="857"/>
      <c r="C12" s="857"/>
      <c r="D12" s="857"/>
      <c r="E12" s="856"/>
      <c r="F12" s="857"/>
      <c r="G12" s="857"/>
      <c r="H12" s="857"/>
      <c r="I12" s="857"/>
      <c r="J12" s="857"/>
      <c r="K12" s="857"/>
      <c r="L12" s="857"/>
      <c r="M12" s="857"/>
      <c r="N12" s="858"/>
      <c r="O12" s="856"/>
      <c r="P12" s="857"/>
      <c r="Q12" s="857"/>
      <c r="R12" s="857"/>
      <c r="S12" s="857"/>
      <c r="T12" s="857"/>
      <c r="U12" s="857"/>
      <c r="V12" s="857"/>
      <c r="W12" s="857"/>
      <c r="X12" s="858"/>
      <c r="Y12" s="856"/>
      <c r="Z12" s="857"/>
      <c r="AA12" s="857"/>
      <c r="AB12" s="857"/>
      <c r="AC12" s="857"/>
      <c r="AD12" s="857"/>
      <c r="AE12" s="857"/>
      <c r="AF12" s="857"/>
      <c r="AG12" s="857"/>
      <c r="AH12" s="858"/>
      <c r="AI12" s="856"/>
      <c r="AJ12" s="857"/>
      <c r="AK12" s="857"/>
      <c r="AL12" s="857"/>
      <c r="AM12" s="857"/>
      <c r="AN12" s="857"/>
      <c r="AO12" s="857"/>
      <c r="AP12" s="857"/>
      <c r="AQ12" s="857"/>
      <c r="AR12" s="858"/>
      <c r="AS12" s="856"/>
      <c r="AT12" s="857"/>
      <c r="AU12" s="857"/>
      <c r="AV12" s="857"/>
      <c r="AW12" s="857"/>
      <c r="AX12" s="857"/>
      <c r="AY12" s="857"/>
      <c r="AZ12" s="857"/>
      <c r="BA12" s="857"/>
      <c r="BB12" s="858"/>
      <c r="BC12" s="856"/>
      <c r="BD12" s="857"/>
      <c r="BE12" s="857"/>
      <c r="BF12" s="857"/>
      <c r="BG12" s="857"/>
      <c r="BH12" s="857"/>
      <c r="BI12" s="857"/>
      <c r="BJ12" s="857"/>
      <c r="BK12" s="857"/>
      <c r="BL12" s="858"/>
      <c r="BM12" s="856"/>
      <c r="BN12" s="857"/>
      <c r="BO12" s="857"/>
      <c r="BP12" s="857"/>
      <c r="BQ12" s="857"/>
      <c r="BR12" s="857"/>
      <c r="BS12" s="857"/>
      <c r="BT12" s="857"/>
      <c r="BU12" s="857"/>
      <c r="BV12" s="858"/>
      <c r="BW12" s="856"/>
      <c r="BX12" s="857"/>
      <c r="BY12" s="857"/>
      <c r="BZ12" s="857"/>
      <c r="CA12" s="857"/>
      <c r="CB12" s="857"/>
      <c r="CC12" s="857"/>
      <c r="CD12" s="857"/>
      <c r="CE12" s="857"/>
      <c r="CF12" s="858"/>
      <c r="CG12" s="856"/>
      <c r="CH12" s="857"/>
      <c r="CI12" s="857"/>
      <c r="CJ12" s="857"/>
      <c r="CK12" s="857"/>
      <c r="CL12" s="857"/>
      <c r="CM12" s="857"/>
      <c r="CN12" s="857"/>
      <c r="CO12" s="857"/>
      <c r="CP12" s="858"/>
      <c r="CQ12" s="856"/>
      <c r="CR12" s="857"/>
      <c r="CS12" s="857"/>
      <c r="CT12" s="857"/>
      <c r="CU12" s="857"/>
      <c r="CV12" s="857"/>
      <c r="CW12" s="857"/>
      <c r="CX12" s="857"/>
      <c r="CY12" s="857"/>
      <c r="CZ12" s="858"/>
    </row>
    <row r="13" spans="2:104" ht="3.75" customHeight="1">
      <c r="B13" s="857"/>
      <c r="C13" s="857"/>
      <c r="D13" s="857"/>
      <c r="E13" s="856"/>
      <c r="F13" s="857"/>
      <c r="G13" s="857"/>
      <c r="H13" s="857"/>
      <c r="I13" s="857"/>
      <c r="J13" s="857"/>
      <c r="K13" s="857"/>
      <c r="L13" s="857"/>
      <c r="M13" s="857"/>
      <c r="N13" s="858"/>
      <c r="O13" s="856"/>
      <c r="P13" s="857"/>
      <c r="Q13" s="857"/>
      <c r="R13" s="857"/>
      <c r="S13" s="857"/>
      <c r="T13" s="857"/>
      <c r="U13" s="857"/>
      <c r="V13" s="857"/>
      <c r="W13" s="857"/>
      <c r="X13" s="858"/>
      <c r="Y13" s="856"/>
      <c r="Z13" s="857"/>
      <c r="AA13" s="857"/>
      <c r="AB13" s="857"/>
      <c r="AC13" s="857"/>
      <c r="AD13" s="857"/>
      <c r="AE13" s="857"/>
      <c r="AF13" s="857"/>
      <c r="AG13" s="857"/>
      <c r="AH13" s="858"/>
      <c r="AI13" s="856"/>
      <c r="AJ13" s="857"/>
      <c r="AK13" s="857"/>
      <c r="AL13" s="857"/>
      <c r="AM13" s="857"/>
      <c r="AN13" s="857"/>
      <c r="AO13" s="857"/>
      <c r="AP13" s="857"/>
      <c r="AQ13" s="857"/>
      <c r="AR13" s="858"/>
      <c r="AS13" s="856"/>
      <c r="AT13" s="857"/>
      <c r="AU13" s="857"/>
      <c r="AV13" s="857"/>
      <c r="AW13" s="857"/>
      <c r="AX13" s="857"/>
      <c r="AY13" s="857"/>
      <c r="AZ13" s="857"/>
      <c r="BA13" s="857"/>
      <c r="BB13" s="858"/>
      <c r="BC13" s="856"/>
      <c r="BD13" s="857"/>
      <c r="BE13" s="857"/>
      <c r="BF13" s="857"/>
      <c r="BG13" s="857"/>
      <c r="BH13" s="857"/>
      <c r="BI13" s="857"/>
      <c r="BJ13" s="857"/>
      <c r="BK13" s="857"/>
      <c r="BL13" s="858"/>
      <c r="BM13" s="856"/>
      <c r="BN13" s="857"/>
      <c r="BO13" s="857"/>
      <c r="BP13" s="857"/>
      <c r="BQ13" s="857"/>
      <c r="BR13" s="857"/>
      <c r="BS13" s="857"/>
      <c r="BT13" s="857"/>
      <c r="BU13" s="857"/>
      <c r="BV13" s="858"/>
      <c r="BW13" s="856"/>
      <c r="BX13" s="857"/>
      <c r="BY13" s="857"/>
      <c r="BZ13" s="857"/>
      <c r="CA13" s="857"/>
      <c r="CB13" s="857"/>
      <c r="CC13" s="857"/>
      <c r="CD13" s="857"/>
      <c r="CE13" s="857"/>
      <c r="CF13" s="858"/>
      <c r="CG13" s="856"/>
      <c r="CH13" s="857"/>
      <c r="CI13" s="857"/>
      <c r="CJ13" s="857"/>
      <c r="CK13" s="857"/>
      <c r="CL13" s="857"/>
      <c r="CM13" s="857"/>
      <c r="CN13" s="857"/>
      <c r="CO13" s="857"/>
      <c r="CP13" s="858"/>
      <c r="CQ13" s="856"/>
      <c r="CR13" s="857"/>
      <c r="CS13" s="857"/>
      <c r="CT13" s="857"/>
      <c r="CU13" s="857"/>
      <c r="CV13" s="857"/>
      <c r="CW13" s="857"/>
      <c r="CX13" s="857"/>
      <c r="CY13" s="857"/>
      <c r="CZ13" s="858"/>
    </row>
    <row r="14" spans="2:104" ht="3.75" customHeight="1">
      <c r="B14" s="857"/>
      <c r="C14" s="857"/>
      <c r="D14" s="857"/>
      <c r="E14" s="856"/>
      <c r="F14" s="857"/>
      <c r="G14" s="857"/>
      <c r="H14" s="857"/>
      <c r="I14" s="857"/>
      <c r="J14" s="857"/>
      <c r="K14" s="857"/>
      <c r="L14" s="857"/>
      <c r="M14" s="857"/>
      <c r="N14" s="858"/>
      <c r="O14" s="856"/>
      <c r="P14" s="857"/>
      <c r="Q14" s="857"/>
      <c r="R14" s="857"/>
      <c r="S14" s="857"/>
      <c r="T14" s="857"/>
      <c r="U14" s="857"/>
      <c r="V14" s="857"/>
      <c r="W14" s="857"/>
      <c r="X14" s="858"/>
      <c r="Y14" s="856"/>
      <c r="Z14" s="857"/>
      <c r="AA14" s="857"/>
      <c r="AB14" s="857"/>
      <c r="AC14" s="857"/>
      <c r="AD14" s="857"/>
      <c r="AE14" s="857"/>
      <c r="AF14" s="857"/>
      <c r="AG14" s="857"/>
      <c r="AH14" s="858"/>
      <c r="AI14" s="856"/>
      <c r="AJ14" s="857"/>
      <c r="AK14" s="857"/>
      <c r="AL14" s="857"/>
      <c r="AM14" s="857"/>
      <c r="AN14" s="857"/>
      <c r="AO14" s="857"/>
      <c r="AP14" s="857"/>
      <c r="AQ14" s="857"/>
      <c r="AR14" s="858"/>
      <c r="AS14" s="856"/>
      <c r="AT14" s="857"/>
      <c r="AU14" s="857"/>
      <c r="AV14" s="857"/>
      <c r="AW14" s="857"/>
      <c r="AX14" s="857"/>
      <c r="AY14" s="857"/>
      <c r="AZ14" s="857"/>
      <c r="BA14" s="857"/>
      <c r="BB14" s="858"/>
      <c r="BC14" s="856"/>
      <c r="BD14" s="857"/>
      <c r="BE14" s="857"/>
      <c r="BF14" s="857"/>
      <c r="BG14" s="857"/>
      <c r="BH14" s="857"/>
      <c r="BI14" s="857"/>
      <c r="BJ14" s="857"/>
      <c r="BK14" s="857"/>
      <c r="BL14" s="858"/>
      <c r="BM14" s="856"/>
      <c r="BN14" s="857"/>
      <c r="BO14" s="857"/>
      <c r="BP14" s="857"/>
      <c r="BQ14" s="857"/>
      <c r="BR14" s="857"/>
      <c r="BS14" s="857"/>
      <c r="BT14" s="857"/>
      <c r="BU14" s="857"/>
      <c r="BV14" s="858"/>
      <c r="BW14" s="856"/>
      <c r="BX14" s="857"/>
      <c r="BY14" s="857"/>
      <c r="BZ14" s="857"/>
      <c r="CA14" s="857"/>
      <c r="CB14" s="857"/>
      <c r="CC14" s="857"/>
      <c r="CD14" s="857"/>
      <c r="CE14" s="857"/>
      <c r="CF14" s="858"/>
      <c r="CG14" s="856"/>
      <c r="CH14" s="857"/>
      <c r="CI14" s="857"/>
      <c r="CJ14" s="857"/>
      <c r="CK14" s="857"/>
      <c r="CL14" s="857"/>
      <c r="CM14" s="857"/>
      <c r="CN14" s="857"/>
      <c r="CO14" s="857"/>
      <c r="CP14" s="858"/>
      <c r="CQ14" s="856"/>
      <c r="CR14" s="857"/>
      <c r="CS14" s="857"/>
      <c r="CT14" s="857"/>
      <c r="CU14" s="857"/>
      <c r="CV14" s="857"/>
      <c r="CW14" s="857"/>
      <c r="CX14" s="857"/>
      <c r="CY14" s="857"/>
      <c r="CZ14" s="858"/>
    </row>
    <row r="15" spans="2:104" ht="3.75" customHeight="1">
      <c r="B15" s="857"/>
      <c r="C15" s="857"/>
      <c r="D15" s="857"/>
      <c r="E15" s="856"/>
      <c r="F15" s="857"/>
      <c r="G15" s="857"/>
      <c r="H15" s="857"/>
      <c r="I15" s="857"/>
      <c r="J15" s="857"/>
      <c r="K15" s="857"/>
      <c r="L15" s="857"/>
      <c r="M15" s="857"/>
      <c r="N15" s="858"/>
      <c r="O15" s="856"/>
      <c r="P15" s="857"/>
      <c r="Q15" s="857"/>
      <c r="R15" s="857"/>
      <c r="S15" s="857"/>
      <c r="T15" s="857"/>
      <c r="U15" s="857"/>
      <c r="V15" s="857"/>
      <c r="W15" s="857"/>
      <c r="X15" s="858"/>
      <c r="Y15" s="856"/>
      <c r="Z15" s="857"/>
      <c r="AA15" s="857"/>
      <c r="AB15" s="857"/>
      <c r="AC15" s="857"/>
      <c r="AD15" s="857"/>
      <c r="AE15" s="857"/>
      <c r="AF15" s="857"/>
      <c r="AG15" s="857"/>
      <c r="AH15" s="858"/>
      <c r="AI15" s="856"/>
      <c r="AJ15" s="857"/>
      <c r="AK15" s="857"/>
      <c r="AL15" s="857"/>
      <c r="AM15" s="857"/>
      <c r="AN15" s="857"/>
      <c r="AO15" s="857"/>
      <c r="AP15" s="857"/>
      <c r="AQ15" s="857"/>
      <c r="AR15" s="858"/>
      <c r="AS15" s="856"/>
      <c r="AT15" s="857"/>
      <c r="AU15" s="857"/>
      <c r="AV15" s="857"/>
      <c r="AW15" s="857"/>
      <c r="AX15" s="857"/>
      <c r="AY15" s="857"/>
      <c r="AZ15" s="857"/>
      <c r="BA15" s="857"/>
      <c r="BB15" s="858"/>
      <c r="BC15" s="856"/>
      <c r="BD15" s="857"/>
      <c r="BE15" s="857"/>
      <c r="BF15" s="857"/>
      <c r="BG15" s="857"/>
      <c r="BH15" s="857"/>
      <c r="BI15" s="857"/>
      <c r="BJ15" s="857"/>
      <c r="BK15" s="857"/>
      <c r="BL15" s="858"/>
      <c r="BM15" s="856"/>
      <c r="BN15" s="857"/>
      <c r="BO15" s="857"/>
      <c r="BP15" s="857"/>
      <c r="BQ15" s="857"/>
      <c r="BR15" s="857"/>
      <c r="BS15" s="857"/>
      <c r="BT15" s="857"/>
      <c r="BU15" s="857"/>
      <c r="BV15" s="858"/>
      <c r="BW15" s="856"/>
      <c r="BX15" s="857"/>
      <c r="BY15" s="857"/>
      <c r="BZ15" s="857"/>
      <c r="CA15" s="857"/>
      <c r="CB15" s="857"/>
      <c r="CC15" s="857"/>
      <c r="CD15" s="857"/>
      <c r="CE15" s="857"/>
      <c r="CF15" s="858"/>
      <c r="CG15" s="856"/>
      <c r="CH15" s="857"/>
      <c r="CI15" s="857"/>
      <c r="CJ15" s="857"/>
      <c r="CK15" s="857"/>
      <c r="CL15" s="857"/>
      <c r="CM15" s="857"/>
      <c r="CN15" s="857"/>
      <c r="CO15" s="857"/>
      <c r="CP15" s="858"/>
      <c r="CQ15" s="856"/>
      <c r="CR15" s="857"/>
      <c r="CS15" s="857"/>
      <c r="CT15" s="857"/>
      <c r="CU15" s="857"/>
      <c r="CV15" s="857"/>
      <c r="CW15" s="857"/>
      <c r="CX15" s="857"/>
      <c r="CY15" s="857"/>
      <c r="CZ15" s="858"/>
    </row>
    <row r="16" spans="2:104" ht="3.75" customHeight="1">
      <c r="B16" s="857"/>
      <c r="C16" s="857"/>
      <c r="D16" s="857"/>
      <c r="E16" s="856"/>
      <c r="F16" s="857"/>
      <c r="G16" s="857"/>
      <c r="H16" s="857"/>
      <c r="I16" s="857"/>
      <c r="J16" s="857"/>
      <c r="K16" s="857"/>
      <c r="L16" s="857"/>
      <c r="M16" s="857"/>
      <c r="N16" s="858"/>
      <c r="O16" s="856"/>
      <c r="P16" s="857"/>
      <c r="Q16" s="857"/>
      <c r="R16" s="857"/>
      <c r="S16" s="857"/>
      <c r="T16" s="857"/>
      <c r="U16" s="857"/>
      <c r="V16" s="857"/>
      <c r="W16" s="857"/>
      <c r="X16" s="858"/>
      <c r="Y16" s="856"/>
      <c r="Z16" s="857"/>
      <c r="AA16" s="857"/>
      <c r="AB16" s="857"/>
      <c r="AC16" s="857"/>
      <c r="AD16" s="857"/>
      <c r="AE16" s="857"/>
      <c r="AF16" s="857"/>
      <c r="AG16" s="857"/>
      <c r="AH16" s="858"/>
      <c r="AI16" s="856"/>
      <c r="AJ16" s="857"/>
      <c r="AK16" s="857"/>
      <c r="AL16" s="857"/>
      <c r="AM16" s="857"/>
      <c r="AN16" s="857"/>
      <c r="AO16" s="857"/>
      <c r="AP16" s="857"/>
      <c r="AQ16" s="857"/>
      <c r="AR16" s="858"/>
      <c r="AS16" s="856"/>
      <c r="AT16" s="857"/>
      <c r="AU16" s="857"/>
      <c r="AV16" s="857"/>
      <c r="AW16" s="857"/>
      <c r="AX16" s="857"/>
      <c r="AY16" s="857"/>
      <c r="AZ16" s="857"/>
      <c r="BA16" s="857"/>
      <c r="BB16" s="858"/>
      <c r="BC16" s="856"/>
      <c r="BD16" s="857"/>
      <c r="BE16" s="857"/>
      <c r="BF16" s="857"/>
      <c r="BG16" s="857"/>
      <c r="BH16" s="857"/>
      <c r="BI16" s="857"/>
      <c r="BJ16" s="857"/>
      <c r="BK16" s="857"/>
      <c r="BL16" s="858"/>
      <c r="BM16" s="856"/>
      <c r="BN16" s="857"/>
      <c r="BO16" s="857"/>
      <c r="BP16" s="857"/>
      <c r="BQ16" s="857"/>
      <c r="BR16" s="857"/>
      <c r="BS16" s="857"/>
      <c r="BT16" s="857"/>
      <c r="BU16" s="857"/>
      <c r="BV16" s="858"/>
      <c r="BW16" s="856"/>
      <c r="BX16" s="857"/>
      <c r="BY16" s="857"/>
      <c r="BZ16" s="857"/>
      <c r="CA16" s="857"/>
      <c r="CB16" s="857"/>
      <c r="CC16" s="857"/>
      <c r="CD16" s="857"/>
      <c r="CE16" s="857"/>
      <c r="CF16" s="858"/>
      <c r="CG16" s="856"/>
      <c r="CH16" s="857"/>
      <c r="CI16" s="857"/>
      <c r="CJ16" s="857"/>
      <c r="CK16" s="857"/>
      <c r="CL16" s="857"/>
      <c r="CM16" s="857"/>
      <c r="CN16" s="857"/>
      <c r="CO16" s="857"/>
      <c r="CP16" s="858"/>
      <c r="CQ16" s="856"/>
      <c r="CR16" s="857"/>
      <c r="CS16" s="857"/>
      <c r="CT16" s="857"/>
      <c r="CU16" s="857"/>
      <c r="CV16" s="857"/>
      <c r="CW16" s="857"/>
      <c r="CX16" s="857"/>
      <c r="CY16" s="857"/>
      <c r="CZ16" s="858"/>
    </row>
    <row r="17" spans="2:104" ht="3.75" customHeight="1">
      <c r="B17" s="857"/>
      <c r="C17" s="857"/>
      <c r="D17" s="857"/>
      <c r="E17" s="856"/>
      <c r="F17" s="857"/>
      <c r="G17" s="857"/>
      <c r="H17" s="857"/>
      <c r="I17" s="857"/>
      <c r="J17" s="857"/>
      <c r="K17" s="857"/>
      <c r="L17" s="857"/>
      <c r="M17" s="857"/>
      <c r="N17" s="858"/>
      <c r="O17" s="856"/>
      <c r="P17" s="857"/>
      <c r="Q17" s="857"/>
      <c r="R17" s="857"/>
      <c r="S17" s="857"/>
      <c r="T17" s="857"/>
      <c r="U17" s="857"/>
      <c r="V17" s="857"/>
      <c r="W17" s="857"/>
      <c r="X17" s="858"/>
      <c r="Y17" s="856"/>
      <c r="Z17" s="857"/>
      <c r="AA17" s="857"/>
      <c r="AB17" s="857"/>
      <c r="AC17" s="857"/>
      <c r="AD17" s="857"/>
      <c r="AE17" s="857"/>
      <c r="AF17" s="857"/>
      <c r="AG17" s="857"/>
      <c r="AH17" s="858"/>
      <c r="AI17" s="856"/>
      <c r="AJ17" s="857"/>
      <c r="AK17" s="857"/>
      <c r="AL17" s="857"/>
      <c r="AM17" s="857"/>
      <c r="AN17" s="857"/>
      <c r="AO17" s="857"/>
      <c r="AP17" s="857"/>
      <c r="AQ17" s="857"/>
      <c r="AR17" s="858"/>
      <c r="AS17" s="856"/>
      <c r="AT17" s="857"/>
      <c r="AU17" s="857"/>
      <c r="AV17" s="857"/>
      <c r="AW17" s="857"/>
      <c r="AX17" s="857"/>
      <c r="AY17" s="857"/>
      <c r="AZ17" s="857"/>
      <c r="BA17" s="857"/>
      <c r="BB17" s="858"/>
      <c r="BC17" s="856"/>
      <c r="BD17" s="857"/>
      <c r="BE17" s="857"/>
      <c r="BF17" s="857"/>
      <c r="BG17" s="857"/>
      <c r="BH17" s="857"/>
      <c r="BI17" s="857"/>
      <c r="BJ17" s="857"/>
      <c r="BK17" s="857"/>
      <c r="BL17" s="858"/>
      <c r="BM17" s="856"/>
      <c r="BN17" s="857"/>
      <c r="BO17" s="857"/>
      <c r="BP17" s="857"/>
      <c r="BQ17" s="857"/>
      <c r="BR17" s="857"/>
      <c r="BS17" s="857"/>
      <c r="BT17" s="857"/>
      <c r="BU17" s="857"/>
      <c r="BV17" s="858"/>
      <c r="BW17" s="856"/>
      <c r="BX17" s="857"/>
      <c r="BY17" s="857"/>
      <c r="BZ17" s="857"/>
      <c r="CA17" s="857"/>
      <c r="CB17" s="857"/>
      <c r="CC17" s="857"/>
      <c r="CD17" s="857"/>
      <c r="CE17" s="857"/>
      <c r="CF17" s="858"/>
      <c r="CG17" s="856"/>
      <c r="CH17" s="857"/>
      <c r="CI17" s="857"/>
      <c r="CJ17" s="857"/>
      <c r="CK17" s="857"/>
      <c r="CL17" s="857"/>
      <c r="CM17" s="857"/>
      <c r="CN17" s="857"/>
      <c r="CO17" s="857"/>
      <c r="CP17" s="858"/>
      <c r="CQ17" s="856"/>
      <c r="CR17" s="857"/>
      <c r="CS17" s="857"/>
      <c r="CT17" s="857"/>
      <c r="CU17" s="857"/>
      <c r="CV17" s="857"/>
      <c r="CW17" s="857"/>
      <c r="CX17" s="857"/>
      <c r="CY17" s="857"/>
      <c r="CZ17" s="858"/>
    </row>
    <row r="18" spans="2:104" ht="3.75" customHeight="1">
      <c r="B18" s="857"/>
      <c r="C18" s="857"/>
      <c r="D18" s="857"/>
      <c r="E18" s="859"/>
      <c r="F18" s="860"/>
      <c r="G18" s="860"/>
      <c r="H18" s="860"/>
      <c r="I18" s="860"/>
      <c r="J18" s="860"/>
      <c r="K18" s="860"/>
      <c r="L18" s="860"/>
      <c r="M18" s="860"/>
      <c r="N18" s="861"/>
      <c r="O18" s="859"/>
      <c r="P18" s="860"/>
      <c r="Q18" s="860"/>
      <c r="R18" s="860"/>
      <c r="S18" s="860"/>
      <c r="T18" s="860"/>
      <c r="U18" s="860"/>
      <c r="V18" s="860"/>
      <c r="W18" s="860"/>
      <c r="X18" s="861"/>
      <c r="Y18" s="859"/>
      <c r="Z18" s="860"/>
      <c r="AA18" s="860"/>
      <c r="AB18" s="860"/>
      <c r="AC18" s="860"/>
      <c r="AD18" s="860"/>
      <c r="AE18" s="860"/>
      <c r="AF18" s="860"/>
      <c r="AG18" s="860"/>
      <c r="AH18" s="861"/>
      <c r="AI18" s="859"/>
      <c r="AJ18" s="860"/>
      <c r="AK18" s="860"/>
      <c r="AL18" s="860"/>
      <c r="AM18" s="860"/>
      <c r="AN18" s="860"/>
      <c r="AO18" s="860"/>
      <c r="AP18" s="860"/>
      <c r="AQ18" s="860"/>
      <c r="AR18" s="861"/>
      <c r="AS18" s="859"/>
      <c r="AT18" s="860"/>
      <c r="AU18" s="860"/>
      <c r="AV18" s="860"/>
      <c r="AW18" s="860"/>
      <c r="AX18" s="860"/>
      <c r="AY18" s="860"/>
      <c r="AZ18" s="860"/>
      <c r="BA18" s="860"/>
      <c r="BB18" s="861"/>
      <c r="BC18" s="859"/>
      <c r="BD18" s="860"/>
      <c r="BE18" s="860"/>
      <c r="BF18" s="860"/>
      <c r="BG18" s="860"/>
      <c r="BH18" s="860"/>
      <c r="BI18" s="860"/>
      <c r="BJ18" s="860"/>
      <c r="BK18" s="860"/>
      <c r="BL18" s="861"/>
      <c r="BM18" s="859"/>
      <c r="BN18" s="860"/>
      <c r="BO18" s="860"/>
      <c r="BP18" s="860"/>
      <c r="BQ18" s="860"/>
      <c r="BR18" s="860"/>
      <c r="BS18" s="860"/>
      <c r="BT18" s="860"/>
      <c r="BU18" s="860"/>
      <c r="BV18" s="861"/>
      <c r="BW18" s="859"/>
      <c r="BX18" s="860"/>
      <c r="BY18" s="860"/>
      <c r="BZ18" s="860"/>
      <c r="CA18" s="860"/>
      <c r="CB18" s="860"/>
      <c r="CC18" s="860"/>
      <c r="CD18" s="860"/>
      <c r="CE18" s="860"/>
      <c r="CF18" s="861"/>
      <c r="CG18" s="859"/>
      <c r="CH18" s="860"/>
      <c r="CI18" s="860"/>
      <c r="CJ18" s="860"/>
      <c r="CK18" s="860"/>
      <c r="CL18" s="860"/>
      <c r="CM18" s="860"/>
      <c r="CN18" s="860"/>
      <c r="CO18" s="860"/>
      <c r="CP18" s="861"/>
      <c r="CQ18" s="859"/>
      <c r="CR18" s="860"/>
      <c r="CS18" s="860"/>
      <c r="CT18" s="860"/>
      <c r="CU18" s="860"/>
      <c r="CV18" s="860"/>
      <c r="CW18" s="860"/>
      <c r="CX18" s="860"/>
      <c r="CY18" s="860"/>
      <c r="CZ18" s="861"/>
    </row>
    <row r="19" spans="2:104" ht="3.75" customHeight="1">
      <c r="B19" s="857"/>
      <c r="C19" s="857"/>
      <c r="D19" s="857"/>
      <c r="E19" s="853"/>
      <c r="F19" s="854"/>
      <c r="G19" s="854"/>
      <c r="H19" s="854"/>
      <c r="I19" s="854"/>
      <c r="J19" s="854"/>
      <c r="K19" s="854"/>
      <c r="L19" s="854"/>
      <c r="M19" s="854"/>
      <c r="N19" s="855"/>
      <c r="O19" s="853"/>
      <c r="P19" s="854"/>
      <c r="Q19" s="854"/>
      <c r="R19" s="854"/>
      <c r="S19" s="854"/>
      <c r="T19" s="854"/>
      <c r="U19" s="854"/>
      <c r="V19" s="854"/>
      <c r="W19" s="854"/>
      <c r="X19" s="855"/>
      <c r="Y19" s="853"/>
      <c r="Z19" s="854"/>
      <c r="AA19" s="854"/>
      <c r="AB19" s="854"/>
      <c r="AC19" s="854"/>
      <c r="AD19" s="854"/>
      <c r="AE19" s="854"/>
      <c r="AF19" s="854"/>
      <c r="AG19" s="854"/>
      <c r="AH19" s="855"/>
      <c r="AI19" s="853"/>
      <c r="AJ19" s="854"/>
      <c r="AK19" s="854"/>
      <c r="AL19" s="854"/>
      <c r="AM19" s="854"/>
      <c r="AN19" s="854"/>
      <c r="AO19" s="854"/>
      <c r="AP19" s="854"/>
      <c r="AQ19" s="854"/>
      <c r="AR19" s="855"/>
      <c r="AS19" s="853"/>
      <c r="AT19" s="854"/>
      <c r="AU19" s="854"/>
      <c r="AV19" s="854"/>
      <c r="AW19" s="854"/>
      <c r="AX19" s="854"/>
      <c r="AY19" s="854"/>
      <c r="AZ19" s="854"/>
      <c r="BA19" s="854"/>
      <c r="BB19" s="855"/>
      <c r="BC19" s="853"/>
      <c r="BD19" s="854"/>
      <c r="BE19" s="854"/>
      <c r="BF19" s="854"/>
      <c r="BG19" s="854"/>
      <c r="BH19" s="854"/>
      <c r="BI19" s="854"/>
      <c r="BJ19" s="854"/>
      <c r="BK19" s="854"/>
      <c r="BL19" s="855"/>
      <c r="BM19" s="853"/>
      <c r="BN19" s="854"/>
      <c r="BO19" s="854"/>
      <c r="BP19" s="854"/>
      <c r="BQ19" s="854"/>
      <c r="BR19" s="854"/>
      <c r="BS19" s="854"/>
      <c r="BT19" s="854"/>
      <c r="BU19" s="854"/>
      <c r="BV19" s="855"/>
      <c r="BW19" s="853"/>
      <c r="BX19" s="854"/>
      <c r="BY19" s="854"/>
      <c r="BZ19" s="854"/>
      <c r="CA19" s="854"/>
      <c r="CB19" s="854"/>
      <c r="CC19" s="854"/>
      <c r="CD19" s="854"/>
      <c r="CE19" s="854"/>
      <c r="CF19" s="855"/>
      <c r="CG19" s="853"/>
      <c r="CH19" s="854"/>
      <c r="CI19" s="854"/>
      <c r="CJ19" s="854"/>
      <c r="CK19" s="854"/>
      <c r="CL19" s="854"/>
      <c r="CM19" s="854"/>
      <c r="CN19" s="854"/>
      <c r="CO19" s="854"/>
      <c r="CP19" s="855"/>
      <c r="CQ19" s="853"/>
      <c r="CR19" s="854"/>
      <c r="CS19" s="854"/>
      <c r="CT19" s="854"/>
      <c r="CU19" s="854"/>
      <c r="CV19" s="854"/>
      <c r="CW19" s="854"/>
      <c r="CX19" s="854"/>
      <c r="CY19" s="854"/>
      <c r="CZ19" s="855"/>
    </row>
    <row r="20" spans="2:104" ht="3.75" customHeight="1">
      <c r="B20" s="857"/>
      <c r="C20" s="857"/>
      <c r="D20" s="857"/>
      <c r="E20" s="856"/>
      <c r="F20" s="857"/>
      <c r="G20" s="857"/>
      <c r="H20" s="857"/>
      <c r="I20" s="857"/>
      <c r="J20" s="857"/>
      <c r="K20" s="857"/>
      <c r="L20" s="857"/>
      <c r="M20" s="857"/>
      <c r="N20" s="858"/>
      <c r="O20" s="856"/>
      <c r="P20" s="857"/>
      <c r="Q20" s="857"/>
      <c r="R20" s="857"/>
      <c r="S20" s="857"/>
      <c r="T20" s="857"/>
      <c r="U20" s="857"/>
      <c r="V20" s="857"/>
      <c r="W20" s="857"/>
      <c r="X20" s="858"/>
      <c r="Y20" s="856"/>
      <c r="Z20" s="857"/>
      <c r="AA20" s="857"/>
      <c r="AB20" s="857"/>
      <c r="AC20" s="857"/>
      <c r="AD20" s="857"/>
      <c r="AE20" s="857"/>
      <c r="AF20" s="857"/>
      <c r="AG20" s="857"/>
      <c r="AH20" s="858"/>
      <c r="AI20" s="856"/>
      <c r="AJ20" s="857"/>
      <c r="AK20" s="857"/>
      <c r="AL20" s="857"/>
      <c r="AM20" s="857"/>
      <c r="AN20" s="857"/>
      <c r="AO20" s="857"/>
      <c r="AP20" s="857"/>
      <c r="AQ20" s="857"/>
      <c r="AR20" s="858"/>
      <c r="AS20" s="856"/>
      <c r="AT20" s="857"/>
      <c r="AU20" s="857"/>
      <c r="AV20" s="857"/>
      <c r="AW20" s="857"/>
      <c r="AX20" s="857"/>
      <c r="AY20" s="857"/>
      <c r="AZ20" s="857"/>
      <c r="BA20" s="857"/>
      <c r="BB20" s="858"/>
      <c r="BC20" s="856"/>
      <c r="BD20" s="857"/>
      <c r="BE20" s="857"/>
      <c r="BF20" s="857"/>
      <c r="BG20" s="857"/>
      <c r="BH20" s="857"/>
      <c r="BI20" s="857"/>
      <c r="BJ20" s="857"/>
      <c r="BK20" s="857"/>
      <c r="BL20" s="858"/>
      <c r="BM20" s="856"/>
      <c r="BN20" s="857"/>
      <c r="BO20" s="857"/>
      <c r="BP20" s="857"/>
      <c r="BQ20" s="857"/>
      <c r="BR20" s="857"/>
      <c r="BS20" s="857"/>
      <c r="BT20" s="857"/>
      <c r="BU20" s="857"/>
      <c r="BV20" s="858"/>
      <c r="BW20" s="856"/>
      <c r="BX20" s="857"/>
      <c r="BY20" s="857"/>
      <c r="BZ20" s="857"/>
      <c r="CA20" s="857"/>
      <c r="CB20" s="857"/>
      <c r="CC20" s="857"/>
      <c r="CD20" s="857"/>
      <c r="CE20" s="857"/>
      <c r="CF20" s="858"/>
      <c r="CG20" s="856"/>
      <c r="CH20" s="857"/>
      <c r="CI20" s="857"/>
      <c r="CJ20" s="857"/>
      <c r="CK20" s="857"/>
      <c r="CL20" s="857"/>
      <c r="CM20" s="857"/>
      <c r="CN20" s="857"/>
      <c r="CO20" s="857"/>
      <c r="CP20" s="858"/>
      <c r="CQ20" s="856"/>
      <c r="CR20" s="857"/>
      <c r="CS20" s="857"/>
      <c r="CT20" s="857"/>
      <c r="CU20" s="857"/>
      <c r="CV20" s="857"/>
      <c r="CW20" s="857"/>
      <c r="CX20" s="857"/>
      <c r="CY20" s="857"/>
      <c r="CZ20" s="858"/>
    </row>
    <row r="21" spans="2:104" ht="3.75" customHeight="1">
      <c r="B21" s="857"/>
      <c r="C21" s="857"/>
      <c r="D21" s="857"/>
      <c r="E21" s="856"/>
      <c r="F21" s="857"/>
      <c r="G21" s="857"/>
      <c r="H21" s="857"/>
      <c r="I21" s="857"/>
      <c r="J21" s="857"/>
      <c r="K21" s="857"/>
      <c r="L21" s="857"/>
      <c r="M21" s="857"/>
      <c r="N21" s="858"/>
      <c r="O21" s="856"/>
      <c r="P21" s="857"/>
      <c r="Q21" s="857"/>
      <c r="R21" s="857"/>
      <c r="S21" s="857"/>
      <c r="T21" s="857"/>
      <c r="U21" s="857"/>
      <c r="V21" s="857"/>
      <c r="W21" s="857"/>
      <c r="X21" s="858"/>
      <c r="Y21" s="856"/>
      <c r="Z21" s="857"/>
      <c r="AA21" s="857"/>
      <c r="AB21" s="857"/>
      <c r="AC21" s="857"/>
      <c r="AD21" s="857"/>
      <c r="AE21" s="857"/>
      <c r="AF21" s="857"/>
      <c r="AG21" s="857"/>
      <c r="AH21" s="858"/>
      <c r="AI21" s="856"/>
      <c r="AJ21" s="857"/>
      <c r="AK21" s="857"/>
      <c r="AL21" s="857"/>
      <c r="AM21" s="857"/>
      <c r="AN21" s="857"/>
      <c r="AO21" s="857"/>
      <c r="AP21" s="857"/>
      <c r="AQ21" s="857"/>
      <c r="AR21" s="858"/>
      <c r="AS21" s="856"/>
      <c r="AT21" s="857"/>
      <c r="AU21" s="857"/>
      <c r="AV21" s="857"/>
      <c r="AW21" s="857"/>
      <c r="AX21" s="857"/>
      <c r="AY21" s="857"/>
      <c r="AZ21" s="857"/>
      <c r="BA21" s="857"/>
      <c r="BB21" s="858"/>
      <c r="BC21" s="856"/>
      <c r="BD21" s="857"/>
      <c r="BE21" s="857"/>
      <c r="BF21" s="857"/>
      <c r="BG21" s="857"/>
      <c r="BH21" s="857"/>
      <c r="BI21" s="857"/>
      <c r="BJ21" s="857"/>
      <c r="BK21" s="857"/>
      <c r="BL21" s="858"/>
      <c r="BM21" s="856"/>
      <c r="BN21" s="857"/>
      <c r="BO21" s="857"/>
      <c r="BP21" s="857"/>
      <c r="BQ21" s="857"/>
      <c r="BR21" s="857"/>
      <c r="BS21" s="857"/>
      <c r="BT21" s="857"/>
      <c r="BU21" s="857"/>
      <c r="BV21" s="858"/>
      <c r="BW21" s="856"/>
      <c r="BX21" s="857"/>
      <c r="BY21" s="857"/>
      <c r="BZ21" s="857"/>
      <c r="CA21" s="857"/>
      <c r="CB21" s="857"/>
      <c r="CC21" s="857"/>
      <c r="CD21" s="857"/>
      <c r="CE21" s="857"/>
      <c r="CF21" s="858"/>
      <c r="CG21" s="856"/>
      <c r="CH21" s="857"/>
      <c r="CI21" s="857"/>
      <c r="CJ21" s="857"/>
      <c r="CK21" s="857"/>
      <c r="CL21" s="857"/>
      <c r="CM21" s="857"/>
      <c r="CN21" s="857"/>
      <c r="CO21" s="857"/>
      <c r="CP21" s="858"/>
      <c r="CQ21" s="856"/>
      <c r="CR21" s="857"/>
      <c r="CS21" s="857"/>
      <c r="CT21" s="857"/>
      <c r="CU21" s="857"/>
      <c r="CV21" s="857"/>
      <c r="CW21" s="857"/>
      <c r="CX21" s="857"/>
      <c r="CY21" s="857"/>
      <c r="CZ21" s="858"/>
    </row>
    <row r="22" spans="2:104" ht="3.75" customHeight="1">
      <c r="B22" s="857"/>
      <c r="C22" s="857"/>
      <c r="D22" s="857"/>
      <c r="E22" s="856"/>
      <c r="F22" s="857"/>
      <c r="G22" s="857"/>
      <c r="H22" s="857"/>
      <c r="I22" s="857"/>
      <c r="J22" s="857"/>
      <c r="K22" s="857"/>
      <c r="L22" s="857"/>
      <c r="M22" s="857"/>
      <c r="N22" s="858"/>
      <c r="O22" s="856"/>
      <c r="P22" s="857"/>
      <c r="Q22" s="857"/>
      <c r="R22" s="857"/>
      <c r="S22" s="857"/>
      <c r="T22" s="857"/>
      <c r="U22" s="857"/>
      <c r="V22" s="857"/>
      <c r="W22" s="857"/>
      <c r="X22" s="858"/>
      <c r="Y22" s="856"/>
      <c r="Z22" s="857"/>
      <c r="AA22" s="857"/>
      <c r="AB22" s="857"/>
      <c r="AC22" s="857"/>
      <c r="AD22" s="857"/>
      <c r="AE22" s="857"/>
      <c r="AF22" s="857"/>
      <c r="AG22" s="857"/>
      <c r="AH22" s="858"/>
      <c r="AI22" s="856"/>
      <c r="AJ22" s="857"/>
      <c r="AK22" s="857"/>
      <c r="AL22" s="857"/>
      <c r="AM22" s="857"/>
      <c r="AN22" s="857"/>
      <c r="AO22" s="857"/>
      <c r="AP22" s="857"/>
      <c r="AQ22" s="857"/>
      <c r="AR22" s="858"/>
      <c r="AS22" s="856"/>
      <c r="AT22" s="857"/>
      <c r="AU22" s="857"/>
      <c r="AV22" s="857"/>
      <c r="AW22" s="857"/>
      <c r="AX22" s="857"/>
      <c r="AY22" s="857"/>
      <c r="AZ22" s="857"/>
      <c r="BA22" s="857"/>
      <c r="BB22" s="858"/>
      <c r="BC22" s="856"/>
      <c r="BD22" s="857"/>
      <c r="BE22" s="857"/>
      <c r="BF22" s="857"/>
      <c r="BG22" s="857"/>
      <c r="BH22" s="857"/>
      <c r="BI22" s="857"/>
      <c r="BJ22" s="857"/>
      <c r="BK22" s="857"/>
      <c r="BL22" s="858"/>
      <c r="BM22" s="856"/>
      <c r="BN22" s="857"/>
      <c r="BO22" s="857"/>
      <c r="BP22" s="857"/>
      <c r="BQ22" s="857"/>
      <c r="BR22" s="857"/>
      <c r="BS22" s="857"/>
      <c r="BT22" s="857"/>
      <c r="BU22" s="857"/>
      <c r="BV22" s="858"/>
      <c r="BW22" s="856"/>
      <c r="BX22" s="857"/>
      <c r="BY22" s="857"/>
      <c r="BZ22" s="857"/>
      <c r="CA22" s="857"/>
      <c r="CB22" s="857"/>
      <c r="CC22" s="857"/>
      <c r="CD22" s="857"/>
      <c r="CE22" s="857"/>
      <c r="CF22" s="858"/>
      <c r="CG22" s="856"/>
      <c r="CH22" s="857"/>
      <c r="CI22" s="857"/>
      <c r="CJ22" s="857"/>
      <c r="CK22" s="857"/>
      <c r="CL22" s="857"/>
      <c r="CM22" s="857"/>
      <c r="CN22" s="857"/>
      <c r="CO22" s="857"/>
      <c r="CP22" s="858"/>
      <c r="CQ22" s="856"/>
      <c r="CR22" s="857"/>
      <c r="CS22" s="857"/>
      <c r="CT22" s="857"/>
      <c r="CU22" s="857"/>
      <c r="CV22" s="857"/>
      <c r="CW22" s="857"/>
      <c r="CX22" s="857"/>
      <c r="CY22" s="857"/>
      <c r="CZ22" s="858"/>
    </row>
    <row r="23" spans="2:104" ht="3.75" customHeight="1">
      <c r="B23" s="857"/>
      <c r="C23" s="857"/>
      <c r="D23" s="857"/>
      <c r="E23" s="856"/>
      <c r="F23" s="857"/>
      <c r="G23" s="857"/>
      <c r="H23" s="857"/>
      <c r="I23" s="857"/>
      <c r="J23" s="857"/>
      <c r="K23" s="857"/>
      <c r="L23" s="857"/>
      <c r="M23" s="857"/>
      <c r="N23" s="858"/>
      <c r="O23" s="856"/>
      <c r="P23" s="857"/>
      <c r="Q23" s="857"/>
      <c r="R23" s="857"/>
      <c r="S23" s="857"/>
      <c r="T23" s="857"/>
      <c r="U23" s="857"/>
      <c r="V23" s="857"/>
      <c r="W23" s="857"/>
      <c r="X23" s="858"/>
      <c r="Y23" s="856"/>
      <c r="Z23" s="857"/>
      <c r="AA23" s="857"/>
      <c r="AB23" s="857"/>
      <c r="AC23" s="857"/>
      <c r="AD23" s="857"/>
      <c r="AE23" s="857"/>
      <c r="AF23" s="857"/>
      <c r="AG23" s="857"/>
      <c r="AH23" s="858"/>
      <c r="AI23" s="856"/>
      <c r="AJ23" s="857"/>
      <c r="AK23" s="857"/>
      <c r="AL23" s="857"/>
      <c r="AM23" s="857"/>
      <c r="AN23" s="857"/>
      <c r="AO23" s="857"/>
      <c r="AP23" s="857"/>
      <c r="AQ23" s="857"/>
      <c r="AR23" s="858"/>
      <c r="AS23" s="856"/>
      <c r="AT23" s="857"/>
      <c r="AU23" s="857"/>
      <c r="AV23" s="857"/>
      <c r="AW23" s="857"/>
      <c r="AX23" s="857"/>
      <c r="AY23" s="857"/>
      <c r="AZ23" s="857"/>
      <c r="BA23" s="857"/>
      <c r="BB23" s="858"/>
      <c r="BC23" s="856"/>
      <c r="BD23" s="857"/>
      <c r="BE23" s="857"/>
      <c r="BF23" s="857"/>
      <c r="BG23" s="857"/>
      <c r="BH23" s="857"/>
      <c r="BI23" s="857"/>
      <c r="BJ23" s="857"/>
      <c r="BK23" s="857"/>
      <c r="BL23" s="858"/>
      <c r="BM23" s="856"/>
      <c r="BN23" s="857"/>
      <c r="BO23" s="857"/>
      <c r="BP23" s="857"/>
      <c r="BQ23" s="857"/>
      <c r="BR23" s="857"/>
      <c r="BS23" s="857"/>
      <c r="BT23" s="857"/>
      <c r="BU23" s="857"/>
      <c r="BV23" s="858"/>
      <c r="BW23" s="856"/>
      <c r="BX23" s="857"/>
      <c r="BY23" s="857"/>
      <c r="BZ23" s="857"/>
      <c r="CA23" s="857"/>
      <c r="CB23" s="857"/>
      <c r="CC23" s="857"/>
      <c r="CD23" s="857"/>
      <c r="CE23" s="857"/>
      <c r="CF23" s="858"/>
      <c r="CG23" s="856"/>
      <c r="CH23" s="857"/>
      <c r="CI23" s="857"/>
      <c r="CJ23" s="857"/>
      <c r="CK23" s="857"/>
      <c r="CL23" s="857"/>
      <c r="CM23" s="857"/>
      <c r="CN23" s="857"/>
      <c r="CO23" s="857"/>
      <c r="CP23" s="858"/>
      <c r="CQ23" s="856"/>
      <c r="CR23" s="857"/>
      <c r="CS23" s="857"/>
      <c r="CT23" s="857"/>
      <c r="CU23" s="857"/>
      <c r="CV23" s="857"/>
      <c r="CW23" s="857"/>
      <c r="CX23" s="857"/>
      <c r="CY23" s="857"/>
      <c r="CZ23" s="858"/>
    </row>
    <row r="24" spans="2:104" ht="3.75" customHeight="1">
      <c r="B24" s="857"/>
      <c r="C24" s="857"/>
      <c r="D24" s="857"/>
      <c r="E24" s="856"/>
      <c r="F24" s="857"/>
      <c r="G24" s="857"/>
      <c r="H24" s="857"/>
      <c r="I24" s="857"/>
      <c r="J24" s="857"/>
      <c r="K24" s="857"/>
      <c r="L24" s="857"/>
      <c r="M24" s="857"/>
      <c r="N24" s="858"/>
      <c r="O24" s="856"/>
      <c r="P24" s="857"/>
      <c r="Q24" s="857"/>
      <c r="R24" s="857"/>
      <c r="S24" s="857"/>
      <c r="T24" s="857"/>
      <c r="U24" s="857"/>
      <c r="V24" s="857"/>
      <c r="W24" s="857"/>
      <c r="X24" s="858"/>
      <c r="Y24" s="856"/>
      <c r="Z24" s="857"/>
      <c r="AA24" s="857"/>
      <c r="AB24" s="857"/>
      <c r="AC24" s="857"/>
      <c r="AD24" s="857"/>
      <c r="AE24" s="857"/>
      <c r="AF24" s="857"/>
      <c r="AG24" s="857"/>
      <c r="AH24" s="858"/>
      <c r="AI24" s="856"/>
      <c r="AJ24" s="857"/>
      <c r="AK24" s="857"/>
      <c r="AL24" s="857"/>
      <c r="AM24" s="857"/>
      <c r="AN24" s="857"/>
      <c r="AO24" s="857"/>
      <c r="AP24" s="857"/>
      <c r="AQ24" s="857"/>
      <c r="AR24" s="858"/>
      <c r="AS24" s="856"/>
      <c r="AT24" s="857"/>
      <c r="AU24" s="857"/>
      <c r="AV24" s="857"/>
      <c r="AW24" s="857"/>
      <c r="AX24" s="857"/>
      <c r="AY24" s="857"/>
      <c r="AZ24" s="857"/>
      <c r="BA24" s="857"/>
      <c r="BB24" s="858"/>
      <c r="BC24" s="856"/>
      <c r="BD24" s="857"/>
      <c r="BE24" s="857"/>
      <c r="BF24" s="857"/>
      <c r="BG24" s="857"/>
      <c r="BH24" s="857"/>
      <c r="BI24" s="857"/>
      <c r="BJ24" s="857"/>
      <c r="BK24" s="857"/>
      <c r="BL24" s="858"/>
      <c r="BM24" s="856"/>
      <c r="BN24" s="857"/>
      <c r="BO24" s="857"/>
      <c r="BP24" s="857"/>
      <c r="BQ24" s="857"/>
      <c r="BR24" s="857"/>
      <c r="BS24" s="857"/>
      <c r="BT24" s="857"/>
      <c r="BU24" s="857"/>
      <c r="BV24" s="858"/>
      <c r="BW24" s="856"/>
      <c r="BX24" s="857"/>
      <c r="BY24" s="857"/>
      <c r="BZ24" s="857"/>
      <c r="CA24" s="857"/>
      <c r="CB24" s="857"/>
      <c r="CC24" s="857"/>
      <c r="CD24" s="857"/>
      <c r="CE24" s="857"/>
      <c r="CF24" s="858"/>
      <c r="CG24" s="856"/>
      <c r="CH24" s="857"/>
      <c r="CI24" s="857"/>
      <c r="CJ24" s="857"/>
      <c r="CK24" s="857"/>
      <c r="CL24" s="857"/>
      <c r="CM24" s="857"/>
      <c r="CN24" s="857"/>
      <c r="CO24" s="857"/>
      <c r="CP24" s="858"/>
      <c r="CQ24" s="856"/>
      <c r="CR24" s="857"/>
      <c r="CS24" s="857"/>
      <c r="CT24" s="857"/>
      <c r="CU24" s="857"/>
      <c r="CV24" s="857"/>
      <c r="CW24" s="857"/>
      <c r="CX24" s="857"/>
      <c r="CY24" s="857"/>
      <c r="CZ24" s="858"/>
    </row>
    <row r="25" spans="2:104" ht="3.75" customHeight="1">
      <c r="B25" s="857"/>
      <c r="C25" s="857"/>
      <c r="D25" s="857"/>
      <c r="E25" s="856"/>
      <c r="F25" s="857"/>
      <c r="G25" s="857"/>
      <c r="H25" s="857"/>
      <c r="I25" s="857"/>
      <c r="J25" s="857"/>
      <c r="K25" s="857"/>
      <c r="L25" s="857"/>
      <c r="M25" s="857"/>
      <c r="N25" s="858"/>
      <c r="O25" s="856"/>
      <c r="P25" s="857"/>
      <c r="Q25" s="857"/>
      <c r="R25" s="857"/>
      <c r="S25" s="857"/>
      <c r="T25" s="857"/>
      <c r="U25" s="857"/>
      <c r="V25" s="857"/>
      <c r="W25" s="857"/>
      <c r="X25" s="858"/>
      <c r="Y25" s="856"/>
      <c r="Z25" s="857"/>
      <c r="AA25" s="857"/>
      <c r="AB25" s="857"/>
      <c r="AC25" s="857"/>
      <c r="AD25" s="857"/>
      <c r="AE25" s="857"/>
      <c r="AF25" s="857"/>
      <c r="AG25" s="857"/>
      <c r="AH25" s="858"/>
      <c r="AI25" s="856"/>
      <c r="AJ25" s="857"/>
      <c r="AK25" s="857"/>
      <c r="AL25" s="857"/>
      <c r="AM25" s="857"/>
      <c r="AN25" s="857"/>
      <c r="AO25" s="857"/>
      <c r="AP25" s="857"/>
      <c r="AQ25" s="857"/>
      <c r="AR25" s="858"/>
      <c r="AS25" s="856"/>
      <c r="AT25" s="857"/>
      <c r="AU25" s="857"/>
      <c r="AV25" s="857"/>
      <c r="AW25" s="857"/>
      <c r="AX25" s="857"/>
      <c r="AY25" s="857"/>
      <c r="AZ25" s="857"/>
      <c r="BA25" s="857"/>
      <c r="BB25" s="858"/>
      <c r="BC25" s="856"/>
      <c r="BD25" s="857"/>
      <c r="BE25" s="857"/>
      <c r="BF25" s="857"/>
      <c r="BG25" s="857"/>
      <c r="BH25" s="857"/>
      <c r="BI25" s="857"/>
      <c r="BJ25" s="857"/>
      <c r="BK25" s="857"/>
      <c r="BL25" s="858"/>
      <c r="BM25" s="856"/>
      <c r="BN25" s="857"/>
      <c r="BO25" s="857"/>
      <c r="BP25" s="857"/>
      <c r="BQ25" s="857"/>
      <c r="BR25" s="857"/>
      <c r="BS25" s="857"/>
      <c r="BT25" s="857"/>
      <c r="BU25" s="857"/>
      <c r="BV25" s="858"/>
      <c r="BW25" s="856"/>
      <c r="BX25" s="857"/>
      <c r="BY25" s="857"/>
      <c r="BZ25" s="857"/>
      <c r="CA25" s="857"/>
      <c r="CB25" s="857"/>
      <c r="CC25" s="857"/>
      <c r="CD25" s="857"/>
      <c r="CE25" s="857"/>
      <c r="CF25" s="858"/>
      <c r="CG25" s="856"/>
      <c r="CH25" s="857"/>
      <c r="CI25" s="857"/>
      <c r="CJ25" s="857"/>
      <c r="CK25" s="857"/>
      <c r="CL25" s="857"/>
      <c r="CM25" s="857"/>
      <c r="CN25" s="857"/>
      <c r="CO25" s="857"/>
      <c r="CP25" s="858"/>
      <c r="CQ25" s="856"/>
      <c r="CR25" s="857"/>
      <c r="CS25" s="857"/>
      <c r="CT25" s="857"/>
      <c r="CU25" s="857"/>
      <c r="CV25" s="857"/>
      <c r="CW25" s="857"/>
      <c r="CX25" s="857"/>
      <c r="CY25" s="857"/>
      <c r="CZ25" s="858"/>
    </row>
    <row r="26" spans="2:104" ht="3.75" customHeight="1">
      <c r="B26" s="857"/>
      <c r="C26" s="857"/>
      <c r="D26" s="857"/>
      <c r="E26" s="856"/>
      <c r="F26" s="857"/>
      <c r="G26" s="857"/>
      <c r="H26" s="857"/>
      <c r="I26" s="857"/>
      <c r="J26" s="857"/>
      <c r="K26" s="857"/>
      <c r="L26" s="857"/>
      <c r="M26" s="857"/>
      <c r="N26" s="858"/>
      <c r="O26" s="856"/>
      <c r="P26" s="857"/>
      <c r="Q26" s="857"/>
      <c r="R26" s="857"/>
      <c r="S26" s="857"/>
      <c r="T26" s="857"/>
      <c r="U26" s="857"/>
      <c r="V26" s="857"/>
      <c r="W26" s="857"/>
      <c r="X26" s="858"/>
      <c r="Y26" s="856"/>
      <c r="Z26" s="857"/>
      <c r="AA26" s="857"/>
      <c r="AB26" s="857"/>
      <c r="AC26" s="857"/>
      <c r="AD26" s="857"/>
      <c r="AE26" s="857"/>
      <c r="AF26" s="857"/>
      <c r="AG26" s="857"/>
      <c r="AH26" s="858"/>
      <c r="AI26" s="856"/>
      <c r="AJ26" s="857"/>
      <c r="AK26" s="857"/>
      <c r="AL26" s="857"/>
      <c r="AM26" s="857"/>
      <c r="AN26" s="857"/>
      <c r="AO26" s="857"/>
      <c r="AP26" s="857"/>
      <c r="AQ26" s="857"/>
      <c r="AR26" s="858"/>
      <c r="AS26" s="856"/>
      <c r="AT26" s="857"/>
      <c r="AU26" s="857"/>
      <c r="AV26" s="857"/>
      <c r="AW26" s="857"/>
      <c r="AX26" s="857"/>
      <c r="AY26" s="857"/>
      <c r="AZ26" s="857"/>
      <c r="BA26" s="857"/>
      <c r="BB26" s="858"/>
      <c r="BC26" s="856"/>
      <c r="BD26" s="857"/>
      <c r="BE26" s="857"/>
      <c r="BF26" s="857"/>
      <c r="BG26" s="857"/>
      <c r="BH26" s="857"/>
      <c r="BI26" s="857"/>
      <c r="BJ26" s="857"/>
      <c r="BK26" s="857"/>
      <c r="BL26" s="858"/>
      <c r="BM26" s="856"/>
      <c r="BN26" s="857"/>
      <c r="BO26" s="857"/>
      <c r="BP26" s="857"/>
      <c r="BQ26" s="857"/>
      <c r="BR26" s="857"/>
      <c r="BS26" s="857"/>
      <c r="BT26" s="857"/>
      <c r="BU26" s="857"/>
      <c r="BV26" s="858"/>
      <c r="BW26" s="856"/>
      <c r="BX26" s="857"/>
      <c r="BY26" s="857"/>
      <c r="BZ26" s="857"/>
      <c r="CA26" s="857"/>
      <c r="CB26" s="857"/>
      <c r="CC26" s="857"/>
      <c r="CD26" s="857"/>
      <c r="CE26" s="857"/>
      <c r="CF26" s="858"/>
      <c r="CG26" s="856"/>
      <c r="CH26" s="857"/>
      <c r="CI26" s="857"/>
      <c r="CJ26" s="857"/>
      <c r="CK26" s="857"/>
      <c r="CL26" s="857"/>
      <c r="CM26" s="857"/>
      <c r="CN26" s="857"/>
      <c r="CO26" s="857"/>
      <c r="CP26" s="858"/>
      <c r="CQ26" s="856"/>
      <c r="CR26" s="857"/>
      <c r="CS26" s="857"/>
      <c r="CT26" s="857"/>
      <c r="CU26" s="857"/>
      <c r="CV26" s="857"/>
      <c r="CW26" s="857"/>
      <c r="CX26" s="857"/>
      <c r="CY26" s="857"/>
      <c r="CZ26" s="858"/>
    </row>
    <row r="27" spans="2:104" ht="3.75" customHeight="1">
      <c r="B27" s="857"/>
      <c r="C27" s="857"/>
      <c r="D27" s="857"/>
      <c r="E27" s="856"/>
      <c r="F27" s="857"/>
      <c r="G27" s="857"/>
      <c r="H27" s="857"/>
      <c r="I27" s="857"/>
      <c r="J27" s="857"/>
      <c r="K27" s="857"/>
      <c r="L27" s="857"/>
      <c r="M27" s="857"/>
      <c r="N27" s="858"/>
      <c r="O27" s="856"/>
      <c r="P27" s="857"/>
      <c r="Q27" s="857"/>
      <c r="R27" s="857"/>
      <c r="S27" s="857"/>
      <c r="T27" s="857"/>
      <c r="U27" s="857"/>
      <c r="V27" s="857"/>
      <c r="W27" s="857"/>
      <c r="X27" s="858"/>
      <c r="Y27" s="856"/>
      <c r="Z27" s="857"/>
      <c r="AA27" s="857"/>
      <c r="AB27" s="857"/>
      <c r="AC27" s="857"/>
      <c r="AD27" s="857"/>
      <c r="AE27" s="857"/>
      <c r="AF27" s="857"/>
      <c r="AG27" s="857"/>
      <c r="AH27" s="858"/>
      <c r="AI27" s="856"/>
      <c r="AJ27" s="857"/>
      <c r="AK27" s="857"/>
      <c r="AL27" s="857"/>
      <c r="AM27" s="857"/>
      <c r="AN27" s="857"/>
      <c r="AO27" s="857"/>
      <c r="AP27" s="857"/>
      <c r="AQ27" s="857"/>
      <c r="AR27" s="858"/>
      <c r="AS27" s="856"/>
      <c r="AT27" s="857"/>
      <c r="AU27" s="857"/>
      <c r="AV27" s="857"/>
      <c r="AW27" s="857"/>
      <c r="AX27" s="857"/>
      <c r="AY27" s="857"/>
      <c r="AZ27" s="857"/>
      <c r="BA27" s="857"/>
      <c r="BB27" s="858"/>
      <c r="BC27" s="856"/>
      <c r="BD27" s="857"/>
      <c r="BE27" s="857"/>
      <c r="BF27" s="857"/>
      <c r="BG27" s="857"/>
      <c r="BH27" s="857"/>
      <c r="BI27" s="857"/>
      <c r="BJ27" s="857"/>
      <c r="BK27" s="857"/>
      <c r="BL27" s="858"/>
      <c r="BM27" s="856"/>
      <c r="BN27" s="857"/>
      <c r="BO27" s="857"/>
      <c r="BP27" s="857"/>
      <c r="BQ27" s="857"/>
      <c r="BR27" s="857"/>
      <c r="BS27" s="857"/>
      <c r="BT27" s="857"/>
      <c r="BU27" s="857"/>
      <c r="BV27" s="858"/>
      <c r="BW27" s="856"/>
      <c r="BX27" s="857"/>
      <c r="BY27" s="857"/>
      <c r="BZ27" s="857"/>
      <c r="CA27" s="857"/>
      <c r="CB27" s="857"/>
      <c r="CC27" s="857"/>
      <c r="CD27" s="857"/>
      <c r="CE27" s="857"/>
      <c r="CF27" s="858"/>
      <c r="CG27" s="856"/>
      <c r="CH27" s="857"/>
      <c r="CI27" s="857"/>
      <c r="CJ27" s="857"/>
      <c r="CK27" s="857"/>
      <c r="CL27" s="857"/>
      <c r="CM27" s="857"/>
      <c r="CN27" s="857"/>
      <c r="CO27" s="857"/>
      <c r="CP27" s="858"/>
      <c r="CQ27" s="856"/>
      <c r="CR27" s="857"/>
      <c r="CS27" s="857"/>
      <c r="CT27" s="857"/>
      <c r="CU27" s="857"/>
      <c r="CV27" s="857"/>
      <c r="CW27" s="857"/>
      <c r="CX27" s="857"/>
      <c r="CY27" s="857"/>
      <c r="CZ27" s="858"/>
    </row>
    <row r="28" spans="2:104" ht="3.75" customHeight="1">
      <c r="B28" s="857"/>
      <c r="C28" s="857"/>
      <c r="D28" s="857"/>
      <c r="E28" s="859"/>
      <c r="F28" s="860"/>
      <c r="G28" s="860"/>
      <c r="H28" s="860"/>
      <c r="I28" s="860"/>
      <c r="J28" s="860"/>
      <c r="K28" s="860"/>
      <c r="L28" s="860"/>
      <c r="M28" s="860"/>
      <c r="N28" s="861"/>
      <c r="O28" s="859"/>
      <c r="P28" s="860"/>
      <c r="Q28" s="860"/>
      <c r="R28" s="860"/>
      <c r="S28" s="860"/>
      <c r="T28" s="860"/>
      <c r="U28" s="860"/>
      <c r="V28" s="860"/>
      <c r="W28" s="860"/>
      <c r="X28" s="861"/>
      <c r="Y28" s="859"/>
      <c r="Z28" s="860"/>
      <c r="AA28" s="860"/>
      <c r="AB28" s="860"/>
      <c r="AC28" s="860"/>
      <c r="AD28" s="860"/>
      <c r="AE28" s="860"/>
      <c r="AF28" s="860"/>
      <c r="AG28" s="860"/>
      <c r="AH28" s="861"/>
      <c r="AI28" s="859"/>
      <c r="AJ28" s="860"/>
      <c r="AK28" s="860"/>
      <c r="AL28" s="860"/>
      <c r="AM28" s="860"/>
      <c r="AN28" s="860"/>
      <c r="AO28" s="860"/>
      <c r="AP28" s="860"/>
      <c r="AQ28" s="860"/>
      <c r="AR28" s="861"/>
      <c r="AS28" s="859"/>
      <c r="AT28" s="860"/>
      <c r="AU28" s="860"/>
      <c r="AV28" s="860"/>
      <c r="AW28" s="860"/>
      <c r="AX28" s="860"/>
      <c r="AY28" s="860"/>
      <c r="AZ28" s="860"/>
      <c r="BA28" s="860"/>
      <c r="BB28" s="861"/>
      <c r="BC28" s="859"/>
      <c r="BD28" s="860"/>
      <c r="BE28" s="860"/>
      <c r="BF28" s="860"/>
      <c r="BG28" s="860"/>
      <c r="BH28" s="860"/>
      <c r="BI28" s="860"/>
      <c r="BJ28" s="860"/>
      <c r="BK28" s="860"/>
      <c r="BL28" s="861"/>
      <c r="BM28" s="859"/>
      <c r="BN28" s="860"/>
      <c r="BO28" s="860"/>
      <c r="BP28" s="860"/>
      <c r="BQ28" s="860"/>
      <c r="BR28" s="860"/>
      <c r="BS28" s="860"/>
      <c r="BT28" s="860"/>
      <c r="BU28" s="860"/>
      <c r="BV28" s="861"/>
      <c r="BW28" s="859"/>
      <c r="BX28" s="860"/>
      <c r="BY28" s="860"/>
      <c r="BZ28" s="860"/>
      <c r="CA28" s="860"/>
      <c r="CB28" s="860"/>
      <c r="CC28" s="860"/>
      <c r="CD28" s="860"/>
      <c r="CE28" s="860"/>
      <c r="CF28" s="861"/>
      <c r="CG28" s="859"/>
      <c r="CH28" s="860"/>
      <c r="CI28" s="860"/>
      <c r="CJ28" s="860"/>
      <c r="CK28" s="860"/>
      <c r="CL28" s="860"/>
      <c r="CM28" s="860"/>
      <c r="CN28" s="860"/>
      <c r="CO28" s="860"/>
      <c r="CP28" s="861"/>
      <c r="CQ28" s="859"/>
      <c r="CR28" s="860"/>
      <c r="CS28" s="860"/>
      <c r="CT28" s="860"/>
      <c r="CU28" s="860"/>
      <c r="CV28" s="860"/>
      <c r="CW28" s="860"/>
      <c r="CX28" s="860"/>
      <c r="CY28" s="860"/>
      <c r="CZ28" s="861"/>
    </row>
    <row r="29" spans="2:104" ht="3.75" customHeight="1">
      <c r="B29" s="857"/>
      <c r="C29" s="857"/>
      <c r="D29" s="857"/>
      <c r="E29" s="853"/>
      <c r="F29" s="854"/>
      <c r="G29" s="854"/>
      <c r="H29" s="854"/>
      <c r="I29" s="854"/>
      <c r="J29" s="854"/>
      <c r="K29" s="854"/>
      <c r="L29" s="854"/>
      <c r="M29" s="854"/>
      <c r="N29" s="855"/>
      <c r="O29" s="853"/>
      <c r="P29" s="854"/>
      <c r="Q29" s="854"/>
      <c r="R29" s="854"/>
      <c r="S29" s="854"/>
      <c r="T29" s="854"/>
      <c r="U29" s="854"/>
      <c r="V29" s="854"/>
      <c r="W29" s="854"/>
      <c r="X29" s="855"/>
      <c r="Y29" s="853"/>
      <c r="Z29" s="854"/>
      <c r="AA29" s="854"/>
      <c r="AB29" s="854"/>
      <c r="AC29" s="854"/>
      <c r="AD29" s="854"/>
      <c r="AE29" s="854"/>
      <c r="AF29" s="854"/>
      <c r="AG29" s="854"/>
      <c r="AH29" s="855"/>
      <c r="AI29" s="853"/>
      <c r="AJ29" s="854"/>
      <c r="AK29" s="854"/>
      <c r="AL29" s="854"/>
      <c r="AM29" s="854"/>
      <c r="AN29" s="854"/>
      <c r="AO29" s="854"/>
      <c r="AP29" s="854"/>
      <c r="AQ29" s="854"/>
      <c r="AR29" s="855"/>
      <c r="AS29" s="853"/>
      <c r="AT29" s="854"/>
      <c r="AU29" s="854"/>
      <c r="AV29" s="854"/>
      <c r="AW29" s="854"/>
      <c r="AX29" s="854"/>
      <c r="AY29" s="854"/>
      <c r="AZ29" s="854"/>
      <c r="BA29" s="854"/>
      <c r="BB29" s="855"/>
      <c r="BC29" s="853"/>
      <c r="BD29" s="854"/>
      <c r="BE29" s="854"/>
      <c r="BF29" s="854"/>
      <c r="BG29" s="854"/>
      <c r="BH29" s="854"/>
      <c r="BI29" s="854"/>
      <c r="BJ29" s="854"/>
      <c r="BK29" s="854"/>
      <c r="BL29" s="855"/>
      <c r="BM29" s="853"/>
      <c r="BN29" s="854"/>
      <c r="BO29" s="854"/>
      <c r="BP29" s="854"/>
      <c r="BQ29" s="854"/>
      <c r="BR29" s="854"/>
      <c r="BS29" s="854"/>
      <c r="BT29" s="854"/>
      <c r="BU29" s="854"/>
      <c r="BV29" s="855"/>
      <c r="BW29" s="853"/>
      <c r="BX29" s="854"/>
      <c r="BY29" s="854"/>
      <c r="BZ29" s="854"/>
      <c r="CA29" s="854"/>
      <c r="CB29" s="854"/>
      <c r="CC29" s="854"/>
      <c r="CD29" s="854"/>
      <c r="CE29" s="854"/>
      <c r="CF29" s="855"/>
      <c r="CG29" s="853"/>
      <c r="CH29" s="854"/>
      <c r="CI29" s="854"/>
      <c r="CJ29" s="854"/>
      <c r="CK29" s="854"/>
      <c r="CL29" s="854"/>
      <c r="CM29" s="854"/>
      <c r="CN29" s="854"/>
      <c r="CO29" s="854"/>
      <c r="CP29" s="855"/>
      <c r="CQ29" s="853"/>
      <c r="CR29" s="854"/>
      <c r="CS29" s="854"/>
      <c r="CT29" s="854"/>
      <c r="CU29" s="854"/>
      <c r="CV29" s="854"/>
      <c r="CW29" s="854"/>
      <c r="CX29" s="854"/>
      <c r="CY29" s="854"/>
      <c r="CZ29" s="855"/>
    </row>
    <row r="30" spans="2:104" ht="3.75" customHeight="1">
      <c r="B30" s="857"/>
      <c r="C30" s="857"/>
      <c r="D30" s="857"/>
      <c r="E30" s="856"/>
      <c r="F30" s="857"/>
      <c r="G30" s="857"/>
      <c r="H30" s="857"/>
      <c r="I30" s="857"/>
      <c r="J30" s="857"/>
      <c r="K30" s="857"/>
      <c r="L30" s="857"/>
      <c r="M30" s="857"/>
      <c r="N30" s="858"/>
      <c r="O30" s="856"/>
      <c r="P30" s="857"/>
      <c r="Q30" s="857"/>
      <c r="R30" s="857"/>
      <c r="S30" s="857"/>
      <c r="T30" s="857"/>
      <c r="U30" s="857"/>
      <c r="V30" s="857"/>
      <c r="W30" s="857"/>
      <c r="X30" s="858"/>
      <c r="Y30" s="856"/>
      <c r="Z30" s="857"/>
      <c r="AA30" s="857"/>
      <c r="AB30" s="857"/>
      <c r="AC30" s="857"/>
      <c r="AD30" s="857"/>
      <c r="AE30" s="857"/>
      <c r="AF30" s="857"/>
      <c r="AG30" s="857"/>
      <c r="AH30" s="858"/>
      <c r="AI30" s="856"/>
      <c r="AJ30" s="857"/>
      <c r="AK30" s="857"/>
      <c r="AL30" s="857"/>
      <c r="AM30" s="857"/>
      <c r="AN30" s="857"/>
      <c r="AO30" s="857"/>
      <c r="AP30" s="857"/>
      <c r="AQ30" s="857"/>
      <c r="AR30" s="858"/>
      <c r="AS30" s="856"/>
      <c r="AT30" s="857"/>
      <c r="AU30" s="857"/>
      <c r="AV30" s="857"/>
      <c r="AW30" s="857"/>
      <c r="AX30" s="857"/>
      <c r="AY30" s="857"/>
      <c r="AZ30" s="857"/>
      <c r="BA30" s="857"/>
      <c r="BB30" s="858"/>
      <c r="BC30" s="856"/>
      <c r="BD30" s="857"/>
      <c r="BE30" s="857"/>
      <c r="BF30" s="857"/>
      <c r="BG30" s="857"/>
      <c r="BH30" s="857"/>
      <c r="BI30" s="857"/>
      <c r="BJ30" s="857"/>
      <c r="BK30" s="857"/>
      <c r="BL30" s="858"/>
      <c r="BM30" s="856"/>
      <c r="BN30" s="857"/>
      <c r="BO30" s="857"/>
      <c r="BP30" s="857"/>
      <c r="BQ30" s="865"/>
      <c r="BR30" s="868"/>
      <c r="BS30" s="868"/>
      <c r="BT30" s="868"/>
      <c r="BU30" s="868"/>
      <c r="BV30" s="866"/>
      <c r="BW30" s="867"/>
      <c r="BX30" s="869"/>
      <c r="BY30" s="857"/>
      <c r="BZ30" s="857"/>
      <c r="CA30" s="857"/>
      <c r="CB30" s="857"/>
      <c r="CC30" s="857"/>
      <c r="CD30" s="857"/>
      <c r="CE30" s="857"/>
      <c r="CF30" s="858"/>
      <c r="CG30" s="856"/>
      <c r="CH30" s="857"/>
      <c r="CI30" s="857"/>
      <c r="CJ30" s="857"/>
      <c r="CK30" s="857"/>
      <c r="CL30" s="857"/>
      <c r="CM30" s="857"/>
      <c r="CN30" s="857"/>
      <c r="CO30" s="857"/>
      <c r="CP30" s="858"/>
      <c r="CQ30" s="856"/>
      <c r="CR30" s="857"/>
      <c r="CS30" s="857"/>
      <c r="CT30" s="857"/>
      <c r="CU30" s="857"/>
      <c r="CV30" s="857"/>
      <c r="CW30" s="857"/>
      <c r="CX30" s="857"/>
      <c r="CY30" s="857"/>
      <c r="CZ30" s="858"/>
    </row>
    <row r="31" spans="2:104" ht="3.75" customHeight="1">
      <c r="B31" s="857"/>
      <c r="C31" s="857"/>
      <c r="D31" s="857"/>
      <c r="E31" s="856"/>
      <c r="F31" s="857"/>
      <c r="G31" s="857"/>
      <c r="H31" s="857"/>
      <c r="I31" s="857"/>
      <c r="J31" s="857"/>
      <c r="K31" s="857"/>
      <c r="L31" s="857"/>
      <c r="M31" s="857"/>
      <c r="N31" s="858"/>
      <c r="O31" s="856"/>
      <c r="P31" s="857"/>
      <c r="Q31" s="857"/>
      <c r="R31" s="857"/>
      <c r="S31" s="857"/>
      <c r="T31" s="857"/>
      <c r="U31" s="857"/>
      <c r="V31" s="857"/>
      <c r="W31" s="857"/>
      <c r="X31" s="858"/>
      <c r="Y31" s="856"/>
      <c r="Z31" s="857"/>
      <c r="AA31" s="857"/>
      <c r="AB31" s="857"/>
      <c r="AC31" s="857"/>
      <c r="AD31" s="857"/>
      <c r="AE31" s="857"/>
      <c r="AF31" s="857"/>
      <c r="AG31" s="865"/>
      <c r="AH31" s="866"/>
      <c r="AI31" s="867"/>
      <c r="AJ31" s="868"/>
      <c r="AK31" s="868"/>
      <c r="AL31" s="868"/>
      <c r="AM31" s="868"/>
      <c r="AN31" s="868"/>
      <c r="AO31" s="868"/>
      <c r="AP31" s="868"/>
      <c r="AQ31" s="868"/>
      <c r="AR31" s="866"/>
      <c r="AS31" s="867"/>
      <c r="AT31" s="868"/>
      <c r="AU31" s="868"/>
      <c r="AV31" s="868"/>
      <c r="AW31" s="868"/>
      <c r="AX31" s="868"/>
      <c r="AY31" s="865"/>
      <c r="AZ31" s="868"/>
      <c r="BA31" s="868"/>
      <c r="BB31" s="866"/>
      <c r="BC31" s="867"/>
      <c r="BD31" s="868"/>
      <c r="BE31" s="868"/>
      <c r="BF31" s="868"/>
      <c r="BG31" s="868"/>
      <c r="BH31" s="868"/>
      <c r="BI31" s="868"/>
      <c r="BJ31" s="868"/>
      <c r="BK31" s="868"/>
      <c r="BL31" s="866"/>
      <c r="BM31" s="867"/>
      <c r="BN31" s="868"/>
      <c r="BO31" s="868"/>
      <c r="BP31" s="869"/>
      <c r="BQ31" s="870"/>
      <c r="BR31" s="873"/>
      <c r="BS31" s="873"/>
      <c r="BT31" s="873"/>
      <c r="BU31" s="873"/>
      <c r="BV31" s="871"/>
      <c r="BW31" s="872"/>
      <c r="BX31" s="874"/>
      <c r="BY31" s="857"/>
      <c r="BZ31" s="857"/>
      <c r="CA31" s="857"/>
      <c r="CB31" s="857"/>
      <c r="CC31" s="857"/>
      <c r="CD31" s="857"/>
      <c r="CE31" s="857"/>
      <c r="CF31" s="858"/>
      <c r="CG31" s="856"/>
      <c r="CH31" s="857"/>
      <c r="CI31" s="857"/>
      <c r="CJ31" s="857"/>
      <c r="CK31" s="857"/>
      <c r="CL31" s="857"/>
      <c r="CM31" s="857"/>
      <c r="CN31" s="857"/>
      <c r="CO31" s="857"/>
      <c r="CP31" s="858"/>
      <c r="CQ31" s="856"/>
      <c r="CR31" s="857"/>
      <c r="CS31" s="857"/>
      <c r="CT31" s="857"/>
      <c r="CU31" s="857"/>
      <c r="CV31" s="857"/>
      <c r="CW31" s="857"/>
      <c r="CX31" s="857"/>
      <c r="CY31" s="857"/>
      <c r="CZ31" s="858"/>
    </row>
    <row r="32" spans="2:104" ht="3.75" customHeight="1">
      <c r="B32" s="857"/>
      <c r="C32" s="857"/>
      <c r="D32" s="857"/>
      <c r="E32" s="856"/>
      <c r="F32" s="857"/>
      <c r="G32" s="857"/>
      <c r="H32" s="857"/>
      <c r="I32" s="857"/>
      <c r="J32" s="857"/>
      <c r="K32" s="857"/>
      <c r="L32" s="857"/>
      <c r="M32" s="857"/>
      <c r="N32" s="858"/>
      <c r="O32" s="856"/>
      <c r="P32" s="857"/>
      <c r="Q32" s="857"/>
      <c r="R32" s="857"/>
      <c r="S32" s="857"/>
      <c r="T32" s="857"/>
      <c r="U32" s="857"/>
      <c r="V32" s="857"/>
      <c r="W32" s="857"/>
      <c r="X32" s="858"/>
      <c r="Y32" s="856"/>
      <c r="Z32" s="857"/>
      <c r="AA32" s="857"/>
      <c r="AB32" s="857"/>
      <c r="AC32" s="857"/>
      <c r="AD32" s="857"/>
      <c r="AE32" s="857"/>
      <c r="AF32" s="857"/>
      <c r="AG32" s="870"/>
      <c r="AH32" s="871"/>
      <c r="AI32" s="872"/>
      <c r="AJ32" s="873"/>
      <c r="AK32" s="873"/>
      <c r="AL32" s="873"/>
      <c r="AM32" s="873"/>
      <c r="AN32" s="873"/>
      <c r="AO32" s="873"/>
      <c r="AP32" s="873"/>
      <c r="AQ32" s="873"/>
      <c r="AR32" s="871"/>
      <c r="AS32" s="872"/>
      <c r="AT32" s="873"/>
      <c r="AU32" s="873"/>
      <c r="AV32" s="873"/>
      <c r="AW32" s="873"/>
      <c r="AX32" s="873"/>
      <c r="AY32" s="870"/>
      <c r="AZ32" s="873"/>
      <c r="BA32" s="873"/>
      <c r="BB32" s="871"/>
      <c r="BC32" s="872"/>
      <c r="BD32" s="873"/>
      <c r="BE32" s="873"/>
      <c r="BF32" s="873"/>
      <c r="BG32" s="873"/>
      <c r="BH32" s="873"/>
      <c r="BI32" s="873"/>
      <c r="BJ32" s="873"/>
      <c r="BK32" s="873"/>
      <c r="BL32" s="871"/>
      <c r="BM32" s="872"/>
      <c r="BN32" s="873"/>
      <c r="BO32" s="873"/>
      <c r="BP32" s="874"/>
      <c r="BQ32" s="870"/>
      <c r="BR32" s="873"/>
      <c r="BS32" s="873"/>
      <c r="BT32" s="873"/>
      <c r="BU32" s="873"/>
      <c r="BV32" s="871"/>
      <c r="BW32" s="872"/>
      <c r="BX32" s="874"/>
      <c r="BY32" s="857"/>
      <c r="BZ32" s="857"/>
      <c r="CA32" s="857"/>
      <c r="CB32" s="857"/>
      <c r="CC32" s="857"/>
      <c r="CD32" s="857"/>
      <c r="CE32" s="857"/>
      <c r="CF32" s="858"/>
      <c r="CG32" s="856"/>
      <c r="CH32" s="857"/>
      <c r="CI32" s="857"/>
      <c r="CJ32" s="857"/>
      <c r="CK32" s="857"/>
      <c r="CL32" s="857"/>
      <c r="CM32" s="857"/>
      <c r="CN32" s="857"/>
      <c r="CO32" s="857"/>
      <c r="CP32" s="858"/>
      <c r="CQ32" s="856"/>
      <c r="CR32" s="857"/>
      <c r="CS32" s="857"/>
      <c r="CT32" s="857"/>
      <c r="CU32" s="857"/>
      <c r="CV32" s="857"/>
      <c r="CW32" s="857"/>
      <c r="CX32" s="857"/>
      <c r="CY32" s="857"/>
      <c r="CZ32" s="858"/>
    </row>
    <row r="33" spans="2:104" ht="3.75" customHeight="1">
      <c r="B33" s="857"/>
      <c r="C33" s="857"/>
      <c r="D33" s="857"/>
      <c r="E33" s="856"/>
      <c r="F33" s="857"/>
      <c r="G33" s="857"/>
      <c r="H33" s="857"/>
      <c r="I33" s="857"/>
      <c r="J33" s="857"/>
      <c r="K33" s="857"/>
      <c r="L33" s="857"/>
      <c r="M33" s="857"/>
      <c r="N33" s="858"/>
      <c r="O33" s="856"/>
      <c r="P33" s="857"/>
      <c r="Q33" s="857"/>
      <c r="R33" s="857"/>
      <c r="S33" s="857"/>
      <c r="T33" s="857"/>
      <c r="U33" s="857"/>
      <c r="V33" s="857"/>
      <c r="W33" s="857"/>
      <c r="X33" s="858"/>
      <c r="Y33" s="856"/>
      <c r="Z33" s="857"/>
      <c r="AA33" s="857"/>
      <c r="AB33" s="857"/>
      <c r="AC33" s="857"/>
      <c r="AD33" s="857"/>
      <c r="AE33" s="857"/>
      <c r="AF33" s="857"/>
      <c r="AG33" s="870"/>
      <c r="AH33" s="871"/>
      <c r="AI33" s="872"/>
      <c r="AJ33" s="873"/>
      <c r="AK33" s="873"/>
      <c r="AL33" s="873"/>
      <c r="AM33" s="873"/>
      <c r="AN33" s="873"/>
      <c r="AO33" s="873"/>
      <c r="AP33" s="873"/>
      <c r="AQ33" s="873"/>
      <c r="AR33" s="871"/>
      <c r="AS33" s="872"/>
      <c r="AT33" s="873"/>
      <c r="AU33" s="873"/>
      <c r="AV33" s="873"/>
      <c r="AW33" s="873"/>
      <c r="AX33" s="873"/>
      <c r="AY33" s="870"/>
      <c r="AZ33" s="873"/>
      <c r="BA33" s="873"/>
      <c r="BB33" s="871"/>
      <c r="BC33" s="872"/>
      <c r="BD33" s="873"/>
      <c r="BE33" s="873"/>
      <c r="BF33" s="873"/>
      <c r="BG33" s="873"/>
      <c r="BH33" s="873"/>
      <c r="BI33" s="873"/>
      <c r="BJ33" s="873"/>
      <c r="BK33" s="873"/>
      <c r="BL33" s="871"/>
      <c r="BM33" s="872"/>
      <c r="BN33" s="873"/>
      <c r="BO33" s="873"/>
      <c r="BP33" s="874"/>
      <c r="BQ33" s="870"/>
      <c r="BR33" s="873"/>
      <c r="BS33" s="873"/>
      <c r="BT33" s="873"/>
      <c r="BU33" s="873"/>
      <c r="BV33" s="871"/>
      <c r="BW33" s="872"/>
      <c r="BX33" s="874"/>
      <c r="BY33" s="857"/>
      <c r="BZ33" s="857"/>
      <c r="CA33" s="857"/>
      <c r="CB33" s="857"/>
      <c r="CC33" s="857"/>
      <c r="CD33" s="857"/>
      <c r="CE33" s="857"/>
      <c r="CF33" s="858"/>
      <c r="CG33" s="856"/>
      <c r="CH33" s="857"/>
      <c r="CI33" s="857"/>
      <c r="CJ33" s="857"/>
      <c r="CK33" s="857"/>
      <c r="CL33" s="857"/>
      <c r="CM33" s="857"/>
      <c r="CN33" s="857"/>
      <c r="CO33" s="857"/>
      <c r="CP33" s="858"/>
      <c r="CQ33" s="856"/>
      <c r="CR33" s="857"/>
      <c r="CS33" s="857"/>
      <c r="CT33" s="857"/>
      <c r="CU33" s="857"/>
      <c r="CV33" s="857"/>
      <c r="CW33" s="857"/>
      <c r="CX33" s="857"/>
      <c r="CY33" s="857"/>
      <c r="CZ33" s="858"/>
    </row>
    <row r="34" spans="2:104" ht="3.75" customHeight="1">
      <c r="B34" s="857"/>
      <c r="C34" s="857"/>
      <c r="D34" s="857"/>
      <c r="E34" s="856"/>
      <c r="F34" s="857"/>
      <c r="G34" s="857"/>
      <c r="H34" s="857"/>
      <c r="I34" s="857"/>
      <c r="J34" s="857"/>
      <c r="K34" s="857"/>
      <c r="L34" s="857"/>
      <c r="M34" s="857"/>
      <c r="N34" s="858"/>
      <c r="O34" s="856"/>
      <c r="P34" s="857"/>
      <c r="Q34" s="857"/>
      <c r="R34" s="857"/>
      <c r="S34" s="857"/>
      <c r="T34" s="857"/>
      <c r="U34" s="857"/>
      <c r="V34" s="857"/>
      <c r="W34" s="857"/>
      <c r="X34" s="858"/>
      <c r="Y34" s="856"/>
      <c r="Z34" s="857"/>
      <c r="AA34" s="857"/>
      <c r="AB34" s="857"/>
      <c r="AC34" s="857"/>
      <c r="AD34" s="857"/>
      <c r="AE34" s="857"/>
      <c r="AF34" s="857"/>
      <c r="AG34" s="870"/>
      <c r="AH34" s="871"/>
      <c r="AI34" s="872"/>
      <c r="AJ34" s="873"/>
      <c r="AK34" s="873"/>
      <c r="AL34" s="873"/>
      <c r="AM34" s="873"/>
      <c r="AN34" s="873"/>
      <c r="AO34" s="873"/>
      <c r="AP34" s="873"/>
      <c r="AQ34" s="873"/>
      <c r="AR34" s="871"/>
      <c r="AS34" s="872"/>
      <c r="AT34" s="873"/>
      <c r="AU34" s="873"/>
      <c r="AV34" s="873"/>
      <c r="AW34" s="873"/>
      <c r="AX34" s="873"/>
      <c r="AY34" s="870"/>
      <c r="AZ34" s="873"/>
      <c r="BA34" s="873"/>
      <c r="BB34" s="871"/>
      <c r="BC34" s="872"/>
      <c r="BD34" s="873"/>
      <c r="BE34" s="873"/>
      <c r="BF34" s="873"/>
      <c r="BG34" s="873"/>
      <c r="BH34" s="873"/>
      <c r="BI34" s="873"/>
      <c r="BJ34" s="873"/>
      <c r="BK34" s="873"/>
      <c r="BL34" s="871"/>
      <c r="BM34" s="872"/>
      <c r="BN34" s="873"/>
      <c r="BO34" s="873"/>
      <c r="BP34" s="874"/>
      <c r="BQ34" s="870"/>
      <c r="BR34" s="873"/>
      <c r="BS34" s="873"/>
      <c r="BT34" s="873"/>
      <c r="BU34" s="873"/>
      <c r="BV34" s="871"/>
      <c r="BW34" s="872"/>
      <c r="BX34" s="874"/>
      <c r="BY34" s="857"/>
      <c r="BZ34" s="857"/>
      <c r="CA34" s="857"/>
      <c r="CB34" s="857"/>
      <c r="CC34" s="857"/>
      <c r="CD34" s="857"/>
      <c r="CE34" s="857"/>
      <c r="CF34" s="858"/>
      <c r="CG34" s="856"/>
      <c r="CH34" s="857"/>
      <c r="CI34" s="857"/>
      <c r="CJ34" s="857"/>
      <c r="CK34" s="857"/>
      <c r="CL34" s="857"/>
      <c r="CM34" s="857"/>
      <c r="CN34" s="857"/>
      <c r="CO34" s="857"/>
      <c r="CP34" s="858"/>
      <c r="CQ34" s="856"/>
      <c r="CR34" s="857"/>
      <c r="CS34" s="857"/>
      <c r="CT34" s="857"/>
      <c r="CU34" s="857"/>
      <c r="CV34" s="857"/>
      <c r="CW34" s="857"/>
      <c r="CX34" s="857"/>
      <c r="CY34" s="857"/>
      <c r="CZ34" s="858"/>
    </row>
    <row r="35" spans="2:104" ht="3.75" customHeight="1">
      <c r="B35" s="857"/>
      <c r="C35" s="857"/>
      <c r="D35" s="857"/>
      <c r="E35" s="856"/>
      <c r="F35" s="857"/>
      <c r="G35" s="857"/>
      <c r="H35" s="857"/>
      <c r="I35" s="857"/>
      <c r="J35" s="857"/>
      <c r="K35" s="857"/>
      <c r="L35" s="857"/>
      <c r="M35" s="857"/>
      <c r="N35" s="858"/>
      <c r="O35" s="856"/>
      <c r="P35" s="857"/>
      <c r="Q35" s="857"/>
      <c r="R35" s="857"/>
      <c r="S35" s="857"/>
      <c r="T35" s="857"/>
      <c r="U35" s="857"/>
      <c r="V35" s="857"/>
      <c r="W35" s="857"/>
      <c r="X35" s="858"/>
      <c r="Y35" s="856"/>
      <c r="Z35" s="857"/>
      <c r="AA35" s="857"/>
      <c r="AB35" s="857"/>
      <c r="AC35" s="857"/>
      <c r="AD35" s="857"/>
      <c r="AE35" s="857"/>
      <c r="AF35" s="857"/>
      <c r="AG35" s="870"/>
      <c r="AH35" s="871"/>
      <c r="AI35" s="872"/>
      <c r="AJ35" s="873"/>
      <c r="AK35" s="873"/>
      <c r="AL35" s="873"/>
      <c r="AM35" s="873"/>
      <c r="AN35" s="873"/>
      <c r="AO35" s="873"/>
      <c r="AP35" s="873"/>
      <c r="AQ35" s="873"/>
      <c r="AR35" s="871"/>
      <c r="AS35" s="872"/>
      <c r="AT35" s="873"/>
      <c r="AU35" s="873"/>
      <c r="AV35" s="873"/>
      <c r="AW35" s="873"/>
      <c r="AX35" s="873"/>
      <c r="AY35" s="870"/>
      <c r="AZ35" s="873"/>
      <c r="BA35" s="873"/>
      <c r="BB35" s="871"/>
      <c r="BC35" s="872"/>
      <c r="BD35" s="873"/>
      <c r="BE35" s="873"/>
      <c r="BF35" s="873"/>
      <c r="BG35" s="873"/>
      <c r="BH35" s="873"/>
      <c r="BI35" s="873"/>
      <c r="BJ35" s="873"/>
      <c r="BK35" s="873"/>
      <c r="BL35" s="871"/>
      <c r="BM35" s="872"/>
      <c r="BN35" s="873"/>
      <c r="BO35" s="873"/>
      <c r="BP35" s="874"/>
      <c r="BQ35" s="870"/>
      <c r="BR35" s="873"/>
      <c r="BS35" s="873"/>
      <c r="BT35" s="873"/>
      <c r="BU35" s="873"/>
      <c r="BV35" s="871"/>
      <c r="BW35" s="872"/>
      <c r="BX35" s="874"/>
      <c r="BY35" s="857"/>
      <c r="BZ35" s="857"/>
      <c r="CA35" s="857"/>
      <c r="CB35" s="857"/>
      <c r="CC35" s="857"/>
      <c r="CD35" s="857"/>
      <c r="CE35" s="857"/>
      <c r="CF35" s="858"/>
      <c r="CG35" s="856"/>
      <c r="CH35" s="857"/>
      <c r="CI35" s="857"/>
      <c r="CJ35" s="857"/>
      <c r="CK35" s="857"/>
      <c r="CL35" s="857"/>
      <c r="CM35" s="857"/>
      <c r="CN35" s="857"/>
      <c r="CO35" s="857"/>
      <c r="CP35" s="858"/>
      <c r="CQ35" s="856"/>
      <c r="CR35" s="857"/>
      <c r="CS35" s="857"/>
      <c r="CT35" s="857"/>
      <c r="CU35" s="857"/>
      <c r="CV35" s="857"/>
      <c r="CW35" s="857"/>
      <c r="CX35" s="857"/>
      <c r="CY35" s="857"/>
      <c r="CZ35" s="858"/>
    </row>
    <row r="36" spans="2:104" ht="3.75" customHeight="1">
      <c r="B36" s="857"/>
      <c r="C36" s="857"/>
      <c r="D36" s="857"/>
      <c r="E36" s="856"/>
      <c r="F36" s="857"/>
      <c r="G36" s="857"/>
      <c r="H36" s="857"/>
      <c r="I36" s="857"/>
      <c r="J36" s="857"/>
      <c r="K36" s="857"/>
      <c r="L36" s="857"/>
      <c r="M36" s="857"/>
      <c r="N36" s="858"/>
      <c r="O36" s="856"/>
      <c r="P36" s="857"/>
      <c r="Q36" s="857"/>
      <c r="R36" s="857"/>
      <c r="S36" s="857"/>
      <c r="T36" s="857"/>
      <c r="U36" s="857"/>
      <c r="V36" s="857"/>
      <c r="W36" s="857"/>
      <c r="X36" s="858"/>
      <c r="Y36" s="856"/>
      <c r="Z36" s="857"/>
      <c r="AA36" s="857"/>
      <c r="AB36" s="857"/>
      <c r="AC36" s="857"/>
      <c r="AD36" s="857"/>
      <c r="AE36" s="857"/>
      <c r="AF36" s="857"/>
      <c r="AG36" s="870"/>
      <c r="AH36" s="871"/>
      <c r="AI36" s="872"/>
      <c r="AJ36" s="873"/>
      <c r="AK36" s="873"/>
      <c r="AL36" s="873"/>
      <c r="AM36" s="873"/>
      <c r="AN36" s="873"/>
      <c r="AO36" s="873"/>
      <c r="AP36" s="873"/>
      <c r="AQ36" s="873"/>
      <c r="AR36" s="871"/>
      <c r="AS36" s="872"/>
      <c r="AT36" s="873"/>
      <c r="AU36" s="873"/>
      <c r="AV36" s="873"/>
      <c r="AW36" s="873"/>
      <c r="AX36" s="873"/>
      <c r="AY36" s="870"/>
      <c r="AZ36" s="873"/>
      <c r="BA36" s="873"/>
      <c r="BB36" s="871"/>
      <c r="BC36" s="872"/>
      <c r="BD36" s="873"/>
      <c r="BE36" s="873"/>
      <c r="BF36" s="873"/>
      <c r="BG36" s="873"/>
      <c r="BH36" s="873"/>
      <c r="BI36" s="873"/>
      <c r="BJ36" s="873"/>
      <c r="BK36" s="873"/>
      <c r="BL36" s="871"/>
      <c r="BM36" s="872"/>
      <c r="BN36" s="873"/>
      <c r="BO36" s="873"/>
      <c r="BP36" s="874"/>
      <c r="BQ36" s="870"/>
      <c r="BR36" s="873"/>
      <c r="BS36" s="873"/>
      <c r="BT36" s="873"/>
      <c r="BU36" s="873"/>
      <c r="BV36" s="871"/>
      <c r="BW36" s="872"/>
      <c r="BX36" s="874"/>
      <c r="BY36" s="857"/>
      <c r="BZ36" s="857"/>
      <c r="CA36" s="857"/>
      <c r="CB36" s="857"/>
      <c r="CC36" s="857"/>
      <c r="CD36" s="857"/>
      <c r="CE36" s="857"/>
      <c r="CF36" s="858"/>
      <c r="CG36" s="856"/>
      <c r="CH36" s="857"/>
      <c r="CI36" s="857"/>
      <c r="CJ36" s="857"/>
      <c r="CK36" s="857"/>
      <c r="CL36" s="857"/>
      <c r="CM36" s="857"/>
      <c r="CN36" s="857"/>
      <c r="CO36" s="857"/>
      <c r="CP36" s="858"/>
      <c r="CQ36" s="856"/>
      <c r="CR36" s="857"/>
      <c r="CS36" s="857"/>
      <c r="CT36" s="857"/>
      <c r="CU36" s="857"/>
      <c r="CV36" s="857"/>
      <c r="CW36" s="857"/>
      <c r="CX36" s="857"/>
      <c r="CY36" s="857"/>
      <c r="CZ36" s="858"/>
    </row>
    <row r="37" spans="2:104" ht="3.75" customHeight="1">
      <c r="B37" s="857"/>
      <c r="C37" s="857"/>
      <c r="D37" s="857"/>
      <c r="E37" s="856"/>
      <c r="F37" s="857"/>
      <c r="G37" s="857"/>
      <c r="H37" s="857"/>
      <c r="I37" s="857"/>
      <c r="J37" s="857"/>
      <c r="K37" s="857"/>
      <c r="L37" s="857"/>
      <c r="M37" s="857"/>
      <c r="N37" s="858"/>
      <c r="O37" s="856"/>
      <c r="P37" s="857"/>
      <c r="Q37" s="857"/>
      <c r="R37" s="857"/>
      <c r="S37" s="857"/>
      <c r="T37" s="857"/>
      <c r="U37" s="857"/>
      <c r="V37" s="857"/>
      <c r="W37" s="857"/>
      <c r="X37" s="858"/>
      <c r="Y37" s="856"/>
      <c r="Z37" s="857"/>
      <c r="AA37" s="857"/>
      <c r="AB37" s="857"/>
      <c r="AC37" s="857"/>
      <c r="AD37" s="857"/>
      <c r="AE37" s="857"/>
      <c r="AF37" s="857"/>
      <c r="AG37" s="870"/>
      <c r="AH37" s="871"/>
      <c r="AI37" s="872"/>
      <c r="AJ37" s="873"/>
      <c r="AK37" s="873"/>
      <c r="AL37" s="873"/>
      <c r="AM37" s="873"/>
      <c r="AN37" s="873"/>
      <c r="AO37" s="873"/>
      <c r="AP37" s="873"/>
      <c r="AQ37" s="873"/>
      <c r="AR37" s="871"/>
      <c r="AS37" s="872"/>
      <c r="AT37" s="873"/>
      <c r="AU37" s="873"/>
      <c r="AV37" s="873"/>
      <c r="AW37" s="873"/>
      <c r="AX37" s="873"/>
      <c r="AY37" s="870"/>
      <c r="AZ37" s="873"/>
      <c r="BA37" s="873"/>
      <c r="BB37" s="871"/>
      <c r="BC37" s="872"/>
      <c r="BD37" s="873"/>
      <c r="BE37" s="873"/>
      <c r="BF37" s="873"/>
      <c r="BG37" s="873"/>
      <c r="BH37" s="873"/>
      <c r="BI37" s="873"/>
      <c r="BJ37" s="873"/>
      <c r="BK37" s="873"/>
      <c r="BL37" s="871"/>
      <c r="BM37" s="872"/>
      <c r="BN37" s="873"/>
      <c r="BO37" s="873"/>
      <c r="BP37" s="874"/>
      <c r="BQ37" s="870"/>
      <c r="BR37" s="873"/>
      <c r="BS37" s="873"/>
      <c r="BT37" s="873"/>
      <c r="BU37" s="873"/>
      <c r="BV37" s="871"/>
      <c r="BW37" s="872"/>
      <c r="BX37" s="874"/>
      <c r="BY37" s="857"/>
      <c r="BZ37" s="857"/>
      <c r="CA37" s="857"/>
      <c r="CB37" s="857"/>
      <c r="CC37" s="857"/>
      <c r="CD37" s="857"/>
      <c r="CE37" s="857"/>
      <c r="CF37" s="858"/>
      <c r="CG37" s="856"/>
      <c r="CH37" s="857"/>
      <c r="CI37" s="857"/>
      <c r="CJ37" s="857"/>
      <c r="CK37" s="857"/>
      <c r="CL37" s="857"/>
      <c r="CM37" s="857"/>
      <c r="CN37" s="857"/>
      <c r="CO37" s="857"/>
      <c r="CP37" s="858"/>
      <c r="CQ37" s="856"/>
      <c r="CR37" s="857"/>
      <c r="CS37" s="857"/>
      <c r="CT37" s="857"/>
      <c r="CU37" s="857"/>
      <c r="CV37" s="857"/>
      <c r="CW37" s="857"/>
      <c r="CX37" s="857"/>
      <c r="CY37" s="857"/>
      <c r="CZ37" s="858"/>
    </row>
    <row r="38" spans="2:104" ht="3.75" customHeight="1">
      <c r="B38" s="857"/>
      <c r="C38" s="857"/>
      <c r="D38" s="857"/>
      <c r="E38" s="859"/>
      <c r="F38" s="860"/>
      <c r="G38" s="860"/>
      <c r="H38" s="860"/>
      <c r="I38" s="860"/>
      <c r="J38" s="860"/>
      <c r="K38" s="860"/>
      <c r="L38" s="860"/>
      <c r="M38" s="860"/>
      <c r="N38" s="861"/>
      <c r="O38" s="859"/>
      <c r="P38" s="860"/>
      <c r="Q38" s="860"/>
      <c r="R38" s="860"/>
      <c r="S38" s="860"/>
      <c r="T38" s="860"/>
      <c r="U38" s="860"/>
      <c r="V38" s="860"/>
      <c r="W38" s="860"/>
      <c r="X38" s="861"/>
      <c r="Y38" s="859"/>
      <c r="Z38" s="860"/>
      <c r="AA38" s="860"/>
      <c r="AB38" s="860"/>
      <c r="AC38" s="860"/>
      <c r="AD38" s="860"/>
      <c r="AE38" s="860"/>
      <c r="AF38" s="860"/>
      <c r="AG38" s="875"/>
      <c r="AH38" s="876"/>
      <c r="AI38" s="877"/>
      <c r="AJ38" s="878"/>
      <c r="AK38" s="878"/>
      <c r="AL38" s="878"/>
      <c r="AM38" s="878"/>
      <c r="AN38" s="878"/>
      <c r="AO38" s="878"/>
      <c r="AP38" s="878"/>
      <c r="AQ38" s="878"/>
      <c r="AR38" s="876"/>
      <c r="AS38" s="877"/>
      <c r="AT38" s="878"/>
      <c r="AU38" s="878"/>
      <c r="AV38" s="878"/>
      <c r="AW38" s="878"/>
      <c r="AX38" s="878"/>
      <c r="AY38" s="875"/>
      <c r="AZ38" s="878"/>
      <c r="BA38" s="878"/>
      <c r="BB38" s="876"/>
      <c r="BC38" s="877"/>
      <c r="BD38" s="878"/>
      <c r="BE38" s="878"/>
      <c r="BF38" s="878"/>
      <c r="BG38" s="878"/>
      <c r="BH38" s="878"/>
      <c r="BI38" s="878"/>
      <c r="BJ38" s="878"/>
      <c r="BK38" s="878"/>
      <c r="BL38" s="876"/>
      <c r="BM38" s="877"/>
      <c r="BN38" s="878"/>
      <c r="BO38" s="878"/>
      <c r="BP38" s="879"/>
      <c r="BQ38" s="880"/>
      <c r="BR38" s="881"/>
      <c r="BS38" s="881"/>
      <c r="BT38" s="881"/>
      <c r="BU38" s="881"/>
      <c r="BV38" s="882"/>
      <c r="BW38" s="883"/>
      <c r="BX38" s="884"/>
      <c r="BY38" s="860"/>
      <c r="BZ38" s="860"/>
      <c r="CA38" s="860"/>
      <c r="CB38" s="860"/>
      <c r="CC38" s="860"/>
      <c r="CD38" s="860"/>
      <c r="CE38" s="860"/>
      <c r="CF38" s="861"/>
      <c r="CG38" s="859"/>
      <c r="CH38" s="860"/>
      <c r="CI38" s="860"/>
      <c r="CJ38" s="860"/>
      <c r="CK38" s="860"/>
      <c r="CL38" s="860"/>
      <c r="CM38" s="860"/>
      <c r="CN38" s="860"/>
      <c r="CO38" s="860"/>
      <c r="CP38" s="861"/>
      <c r="CQ38" s="859"/>
      <c r="CR38" s="860"/>
      <c r="CS38" s="860"/>
      <c r="CT38" s="860"/>
      <c r="CU38" s="860"/>
      <c r="CV38" s="860"/>
      <c r="CW38" s="860"/>
      <c r="CX38" s="860"/>
      <c r="CY38" s="860"/>
      <c r="CZ38" s="861"/>
    </row>
    <row r="39" spans="2:104" ht="3.75" customHeight="1">
      <c r="E39" s="853"/>
      <c r="F39" s="854"/>
      <c r="G39" s="854"/>
      <c r="H39" s="854"/>
      <c r="I39" s="854"/>
      <c r="J39" s="854"/>
      <c r="K39" s="854"/>
      <c r="L39" s="854"/>
      <c r="M39" s="854"/>
      <c r="N39" s="855"/>
      <c r="O39" s="853"/>
      <c r="P39" s="854"/>
      <c r="Q39" s="854"/>
      <c r="R39" s="854"/>
      <c r="S39" s="854"/>
      <c r="T39" s="854"/>
      <c r="U39" s="854"/>
      <c r="V39" s="854"/>
      <c r="W39" s="854"/>
      <c r="X39" s="855"/>
      <c r="Y39" s="853"/>
      <c r="Z39" s="854"/>
      <c r="AA39" s="854"/>
      <c r="AB39" s="854"/>
      <c r="AC39" s="854"/>
      <c r="AD39" s="854"/>
      <c r="AE39" s="854"/>
      <c r="AF39" s="854"/>
      <c r="AG39" s="870"/>
      <c r="AH39" s="871"/>
      <c r="AI39" s="872"/>
      <c r="AJ39" s="873"/>
      <c r="AK39" s="873"/>
      <c r="AL39" s="873"/>
      <c r="AM39" s="873"/>
      <c r="AN39" s="873"/>
      <c r="AO39" s="873"/>
      <c r="AP39" s="873"/>
      <c r="AQ39" s="873"/>
      <c r="AR39" s="871"/>
      <c r="AS39" s="872"/>
      <c r="AT39" s="873"/>
      <c r="AU39" s="873"/>
      <c r="AV39" s="873"/>
      <c r="AW39" s="873"/>
      <c r="AX39" s="873"/>
      <c r="AY39" s="870"/>
      <c r="AZ39" s="873"/>
      <c r="BA39" s="873"/>
      <c r="BB39" s="871"/>
      <c r="BC39" s="872"/>
      <c r="BD39" s="873"/>
      <c r="BE39" s="873"/>
      <c r="BF39" s="873"/>
      <c r="BG39" s="873"/>
      <c r="BH39" s="873"/>
      <c r="BI39" s="873"/>
      <c r="BJ39" s="873"/>
      <c r="BK39" s="873"/>
      <c r="BL39" s="871"/>
      <c r="BM39" s="872"/>
      <c r="BN39" s="873"/>
      <c r="BO39" s="873"/>
      <c r="BP39" s="874"/>
      <c r="BQ39" s="885"/>
      <c r="BR39" s="886"/>
      <c r="BS39" s="886"/>
      <c r="BT39" s="886"/>
      <c r="BU39" s="886"/>
      <c r="BV39" s="887"/>
      <c r="BW39" s="888"/>
      <c r="BX39" s="889"/>
      <c r="BY39" s="854"/>
      <c r="BZ39" s="854"/>
      <c r="CA39" s="854"/>
      <c r="CB39" s="854"/>
      <c r="CC39" s="854"/>
      <c r="CD39" s="854"/>
      <c r="CE39" s="854"/>
      <c r="CF39" s="855"/>
      <c r="CG39" s="853"/>
      <c r="CH39" s="854"/>
      <c r="CI39" s="854"/>
      <c r="CJ39" s="854"/>
      <c r="CK39" s="854"/>
      <c r="CL39" s="854"/>
      <c r="CM39" s="854"/>
      <c r="CN39" s="854"/>
      <c r="CO39" s="854"/>
      <c r="CP39" s="855"/>
      <c r="CQ39" s="853"/>
      <c r="CR39" s="854"/>
      <c r="CS39" s="854"/>
      <c r="CT39" s="854"/>
      <c r="CU39" s="854"/>
      <c r="CV39" s="854"/>
      <c r="CW39" s="854"/>
      <c r="CX39" s="854"/>
      <c r="CY39" s="854"/>
      <c r="CZ39" s="855"/>
    </row>
    <row r="40" spans="2:104" ht="3.75" customHeight="1">
      <c r="E40" s="856"/>
      <c r="F40" s="857"/>
      <c r="G40" s="857"/>
      <c r="H40" s="857"/>
      <c r="I40" s="857"/>
      <c r="J40" s="857"/>
      <c r="K40" s="857"/>
      <c r="L40" s="857"/>
      <c r="M40" s="857"/>
      <c r="N40" s="858"/>
      <c r="O40" s="856"/>
      <c r="P40" s="857"/>
      <c r="Q40" s="857"/>
      <c r="R40" s="857"/>
      <c r="S40" s="857"/>
      <c r="T40" s="857"/>
      <c r="U40" s="857"/>
      <c r="V40" s="857"/>
      <c r="W40" s="857"/>
      <c r="X40" s="858"/>
      <c r="Y40" s="856"/>
      <c r="Z40" s="857"/>
      <c r="AA40" s="857"/>
      <c r="AB40" s="857"/>
      <c r="AC40" s="857"/>
      <c r="AD40" s="857"/>
      <c r="AE40" s="857"/>
      <c r="AF40" s="857"/>
      <c r="AG40" s="870"/>
      <c r="AH40" s="871"/>
      <c r="AI40" s="872"/>
      <c r="AJ40" s="873"/>
      <c r="AK40" s="873"/>
      <c r="AL40" s="873"/>
      <c r="AM40" s="873"/>
      <c r="AN40" s="873"/>
      <c r="AO40" s="873"/>
      <c r="AP40" s="873"/>
      <c r="AQ40" s="873"/>
      <c r="AR40" s="871"/>
      <c r="AS40" s="872"/>
      <c r="AT40" s="873"/>
      <c r="AU40" s="873"/>
      <c r="AV40" s="873"/>
      <c r="AW40" s="873"/>
      <c r="AX40" s="873"/>
      <c r="AY40" s="870"/>
      <c r="AZ40" s="873"/>
      <c r="BA40" s="873"/>
      <c r="BB40" s="871"/>
      <c r="BC40" s="872"/>
      <c r="BD40" s="873"/>
      <c r="BE40" s="873"/>
      <c r="BF40" s="873"/>
      <c r="BG40" s="873"/>
      <c r="BH40" s="873"/>
      <c r="BI40" s="873"/>
      <c r="BJ40" s="873"/>
      <c r="BK40" s="873"/>
      <c r="BL40" s="871"/>
      <c r="BM40" s="872"/>
      <c r="BN40" s="873"/>
      <c r="BO40" s="873"/>
      <c r="BP40" s="874"/>
      <c r="BQ40" s="870"/>
      <c r="BR40" s="873"/>
      <c r="BS40" s="873"/>
      <c r="BT40" s="873"/>
      <c r="BU40" s="873"/>
      <c r="BV40" s="871"/>
      <c r="BW40" s="872"/>
      <c r="BX40" s="874"/>
      <c r="BY40" s="857"/>
      <c r="BZ40" s="857"/>
      <c r="CA40" s="857"/>
      <c r="CB40" s="857"/>
      <c r="CC40" s="857"/>
      <c r="CD40" s="857"/>
      <c r="CE40" s="857"/>
      <c r="CF40" s="858"/>
      <c r="CG40" s="856"/>
      <c r="CH40" s="857"/>
      <c r="CI40" s="857"/>
      <c r="CJ40" s="857"/>
      <c r="CK40" s="857"/>
      <c r="CL40" s="857"/>
      <c r="CM40" s="857"/>
      <c r="CN40" s="857"/>
      <c r="CO40" s="857"/>
      <c r="CP40" s="858"/>
      <c r="CQ40" s="856"/>
      <c r="CR40" s="857"/>
      <c r="CS40" s="857"/>
      <c r="CT40" s="857"/>
      <c r="CU40" s="857"/>
      <c r="CV40" s="857"/>
      <c r="CW40" s="857"/>
      <c r="CX40" s="857"/>
      <c r="CY40" s="857"/>
      <c r="CZ40" s="858"/>
    </row>
    <row r="41" spans="2:104" ht="3.75" customHeight="1">
      <c r="E41" s="856"/>
      <c r="F41" s="857"/>
      <c r="G41" s="857"/>
      <c r="H41" s="857"/>
      <c r="I41" s="857"/>
      <c r="J41" s="857"/>
      <c r="K41" s="857"/>
      <c r="L41" s="857"/>
      <c r="M41" s="857"/>
      <c r="N41" s="858"/>
      <c r="O41" s="856"/>
      <c r="P41" s="857"/>
      <c r="Q41" s="857"/>
      <c r="R41" s="857"/>
      <c r="S41" s="857"/>
      <c r="T41" s="857"/>
      <c r="U41" s="857"/>
      <c r="V41" s="857"/>
      <c r="W41" s="857"/>
      <c r="X41" s="858"/>
      <c r="Y41" s="856"/>
      <c r="Z41" s="857"/>
      <c r="AA41" s="857"/>
      <c r="AB41" s="857"/>
      <c r="AC41" s="857"/>
      <c r="AD41" s="857"/>
      <c r="AE41" s="857"/>
      <c r="AF41" s="857"/>
      <c r="AG41" s="870"/>
      <c r="AH41" s="871"/>
      <c r="AI41" s="872"/>
      <c r="AJ41" s="873"/>
      <c r="AK41" s="873"/>
      <c r="AL41" s="873"/>
      <c r="AM41" s="873"/>
      <c r="AN41" s="873"/>
      <c r="AO41" s="873"/>
      <c r="AP41" s="873"/>
      <c r="AQ41" s="873"/>
      <c r="AR41" s="871"/>
      <c r="AS41" s="872"/>
      <c r="AT41" s="873"/>
      <c r="AU41" s="873"/>
      <c r="AV41" s="873"/>
      <c r="AW41" s="873"/>
      <c r="AX41" s="873"/>
      <c r="AY41" s="870"/>
      <c r="AZ41" s="873"/>
      <c r="BA41" s="873"/>
      <c r="BB41" s="871"/>
      <c r="BC41" s="872"/>
      <c r="BD41" s="873"/>
      <c r="BE41" s="873"/>
      <c r="BF41" s="873"/>
      <c r="BG41" s="873"/>
      <c r="BH41" s="873"/>
      <c r="BI41" s="873"/>
      <c r="BJ41" s="873"/>
      <c r="BK41" s="873"/>
      <c r="BL41" s="871"/>
      <c r="BM41" s="872"/>
      <c r="BN41" s="873"/>
      <c r="BO41" s="873"/>
      <c r="BP41" s="874"/>
      <c r="BQ41" s="870"/>
      <c r="BR41" s="873"/>
      <c r="BS41" s="873"/>
      <c r="BT41" s="873"/>
      <c r="BU41" s="873"/>
      <c r="BV41" s="871"/>
      <c r="BW41" s="872"/>
      <c r="BX41" s="874"/>
      <c r="BY41" s="857"/>
      <c r="BZ41" s="857"/>
      <c r="CA41" s="857"/>
      <c r="CB41" s="857"/>
      <c r="CC41" s="857"/>
      <c r="CD41" s="857"/>
      <c r="CE41" s="857"/>
      <c r="CF41" s="858"/>
      <c r="CG41" s="856"/>
      <c r="CH41" s="857"/>
      <c r="CI41" s="857"/>
      <c r="CJ41" s="857"/>
      <c r="CK41" s="857"/>
      <c r="CL41" s="857"/>
      <c r="CM41" s="857"/>
      <c r="CN41" s="857"/>
      <c r="CO41" s="857"/>
      <c r="CP41" s="858"/>
      <c r="CQ41" s="856"/>
      <c r="CR41" s="857"/>
      <c r="CS41" s="857"/>
      <c r="CT41" s="857"/>
      <c r="CU41" s="857"/>
      <c r="CV41" s="857"/>
      <c r="CW41" s="857"/>
      <c r="CX41" s="857"/>
      <c r="CY41" s="857"/>
      <c r="CZ41" s="858"/>
    </row>
    <row r="42" spans="2:104" ht="3.75" customHeight="1">
      <c r="E42" s="856"/>
      <c r="F42" s="857"/>
      <c r="G42" s="857"/>
      <c r="H42" s="857"/>
      <c r="I42" s="857"/>
      <c r="J42" s="857"/>
      <c r="K42" s="857"/>
      <c r="L42" s="857"/>
      <c r="M42" s="857"/>
      <c r="N42" s="858"/>
      <c r="O42" s="856"/>
      <c r="P42" s="857"/>
      <c r="Q42" s="857"/>
      <c r="R42" s="857"/>
      <c r="S42" s="857"/>
      <c r="T42" s="857"/>
      <c r="U42" s="857"/>
      <c r="V42" s="857"/>
      <c r="W42" s="857"/>
      <c r="X42" s="858"/>
      <c r="Y42" s="856"/>
      <c r="Z42" s="857"/>
      <c r="AA42" s="857"/>
      <c r="AB42" s="857"/>
      <c r="AC42" s="857"/>
      <c r="AD42" s="857"/>
      <c r="AE42" s="857"/>
      <c r="AF42" s="857"/>
      <c r="AG42" s="870"/>
      <c r="AH42" s="871"/>
      <c r="AI42" s="872"/>
      <c r="AJ42" s="873"/>
      <c r="AK42" s="873"/>
      <c r="AL42" s="873"/>
      <c r="AM42" s="873"/>
      <c r="AN42" s="873"/>
      <c r="AO42" s="873"/>
      <c r="AP42" s="873"/>
      <c r="AQ42" s="873"/>
      <c r="AR42" s="871"/>
      <c r="AS42" s="872"/>
      <c r="AT42" s="873"/>
      <c r="AU42" s="873"/>
      <c r="AV42" s="873"/>
      <c r="AW42" s="873"/>
      <c r="AX42" s="873"/>
      <c r="AY42" s="870"/>
      <c r="AZ42" s="873"/>
      <c r="BA42" s="873"/>
      <c r="BB42" s="871"/>
      <c r="BC42" s="872"/>
      <c r="BD42" s="873"/>
      <c r="BE42" s="873"/>
      <c r="BF42" s="873"/>
      <c r="BG42" s="873"/>
      <c r="BH42" s="873"/>
      <c r="BI42" s="873"/>
      <c r="BJ42" s="873"/>
      <c r="BK42" s="873"/>
      <c r="BL42" s="871"/>
      <c r="BM42" s="872"/>
      <c r="BN42" s="873"/>
      <c r="BO42" s="873"/>
      <c r="BP42" s="874"/>
      <c r="BQ42" s="870"/>
      <c r="BR42" s="873"/>
      <c r="BS42" s="873"/>
      <c r="BT42" s="873"/>
      <c r="BU42" s="873"/>
      <c r="BV42" s="871"/>
      <c r="BW42" s="872"/>
      <c r="BX42" s="874"/>
      <c r="BY42" s="857"/>
      <c r="BZ42" s="857"/>
      <c r="CA42" s="857"/>
      <c r="CB42" s="857"/>
      <c r="CC42" s="857"/>
      <c r="CD42" s="857"/>
      <c r="CE42" s="857"/>
      <c r="CF42" s="858"/>
      <c r="CG42" s="856"/>
      <c r="CH42" s="857"/>
      <c r="CI42" s="857"/>
      <c r="CJ42" s="857"/>
      <c r="CK42" s="857"/>
      <c r="CL42" s="857"/>
      <c r="CM42" s="857"/>
      <c r="CN42" s="857"/>
      <c r="CO42" s="857"/>
      <c r="CP42" s="858"/>
      <c r="CQ42" s="856"/>
      <c r="CR42" s="857"/>
      <c r="CS42" s="857"/>
      <c r="CT42" s="857"/>
      <c r="CU42" s="857"/>
      <c r="CV42" s="857"/>
      <c r="CW42" s="857"/>
      <c r="CX42" s="857"/>
      <c r="CY42" s="857"/>
      <c r="CZ42" s="858"/>
    </row>
    <row r="43" spans="2:104" ht="3.75" customHeight="1">
      <c r="E43" s="856"/>
      <c r="F43" s="857"/>
      <c r="G43" s="857"/>
      <c r="H43" s="857"/>
      <c r="I43" s="857"/>
      <c r="J43" s="857"/>
      <c r="K43" s="857"/>
      <c r="L43" s="857"/>
      <c r="M43" s="857"/>
      <c r="N43" s="858"/>
      <c r="O43" s="856"/>
      <c r="P43" s="857"/>
      <c r="Q43" s="857"/>
      <c r="R43" s="857"/>
      <c r="S43" s="857"/>
      <c r="T43" s="857"/>
      <c r="U43" s="857"/>
      <c r="V43" s="857"/>
      <c r="W43" s="857"/>
      <c r="X43" s="858"/>
      <c r="Y43" s="856"/>
      <c r="Z43" s="857"/>
      <c r="AA43" s="857"/>
      <c r="AB43" s="857"/>
      <c r="AC43" s="857"/>
      <c r="AD43" s="857"/>
      <c r="AE43" s="857"/>
      <c r="AF43" s="857"/>
      <c r="AG43" s="870"/>
      <c r="AH43" s="871"/>
      <c r="AI43" s="872"/>
      <c r="AJ43" s="873"/>
      <c r="AK43" s="873"/>
      <c r="AL43" s="873"/>
      <c r="AM43" s="873"/>
      <c r="AN43" s="873"/>
      <c r="AO43" s="873"/>
      <c r="AP43" s="873"/>
      <c r="AQ43" s="873"/>
      <c r="AR43" s="871"/>
      <c r="AS43" s="872"/>
      <c r="AT43" s="873"/>
      <c r="AU43" s="873"/>
      <c r="AV43" s="873"/>
      <c r="AW43" s="873"/>
      <c r="AX43" s="873"/>
      <c r="AY43" s="870"/>
      <c r="AZ43" s="873"/>
      <c r="BA43" s="873"/>
      <c r="BB43" s="871"/>
      <c r="BC43" s="872"/>
      <c r="BD43" s="873"/>
      <c r="BE43" s="873"/>
      <c r="BF43" s="873"/>
      <c r="BG43" s="873"/>
      <c r="BH43" s="873"/>
      <c r="BI43" s="873"/>
      <c r="BJ43" s="873"/>
      <c r="BK43" s="873"/>
      <c r="BL43" s="871"/>
      <c r="BM43" s="872"/>
      <c r="BN43" s="873"/>
      <c r="BO43" s="873"/>
      <c r="BP43" s="874"/>
      <c r="BQ43" s="870"/>
      <c r="BR43" s="873"/>
      <c r="BS43" s="873"/>
      <c r="BT43" s="873"/>
      <c r="BU43" s="873"/>
      <c r="BV43" s="871"/>
      <c r="BW43" s="872"/>
      <c r="BX43" s="874"/>
      <c r="BY43" s="857"/>
      <c r="BZ43" s="857"/>
      <c r="CA43" s="857"/>
      <c r="CB43" s="857"/>
      <c r="CC43" s="857"/>
      <c r="CD43" s="857"/>
      <c r="CE43" s="857"/>
      <c r="CF43" s="858"/>
      <c r="CG43" s="856"/>
      <c r="CH43" s="857"/>
      <c r="CI43" s="857"/>
      <c r="CJ43" s="857"/>
      <c r="CK43" s="857"/>
      <c r="CL43" s="857"/>
      <c r="CM43" s="857"/>
      <c r="CN43" s="857"/>
      <c r="CO43" s="857"/>
      <c r="CP43" s="858"/>
      <c r="CQ43" s="856"/>
      <c r="CR43" s="857"/>
      <c r="CS43" s="857"/>
      <c r="CT43" s="857"/>
      <c r="CU43" s="857"/>
      <c r="CV43" s="857"/>
      <c r="CW43" s="857"/>
      <c r="CX43" s="857"/>
      <c r="CY43" s="857"/>
      <c r="CZ43" s="858"/>
    </row>
    <row r="44" spans="2:104" ht="3.75" customHeight="1">
      <c r="E44" s="856"/>
      <c r="F44" s="857"/>
      <c r="G44" s="857"/>
      <c r="H44" s="857"/>
      <c r="I44" s="857"/>
      <c r="J44" s="857"/>
      <c r="K44" s="857"/>
      <c r="L44" s="857"/>
      <c r="M44" s="857"/>
      <c r="N44" s="858"/>
      <c r="O44" s="856"/>
      <c r="P44" s="857"/>
      <c r="Q44" s="857"/>
      <c r="R44" s="857"/>
      <c r="S44" s="857"/>
      <c r="T44" s="857"/>
      <c r="U44" s="857"/>
      <c r="V44" s="857"/>
      <c r="W44" s="857"/>
      <c r="X44" s="858"/>
      <c r="Y44" s="856"/>
      <c r="Z44" s="857"/>
      <c r="AA44" s="857"/>
      <c r="AB44" s="857"/>
      <c r="AC44" s="857"/>
      <c r="AD44" s="857"/>
      <c r="AE44" s="857"/>
      <c r="AF44" s="857"/>
      <c r="AG44" s="870"/>
      <c r="AH44" s="871"/>
      <c r="AI44" s="872"/>
      <c r="AJ44" s="873"/>
      <c r="AK44" s="873"/>
      <c r="AL44" s="873"/>
      <c r="AM44" s="873"/>
      <c r="AN44" s="873"/>
      <c r="AO44" s="873"/>
      <c r="AP44" s="873"/>
      <c r="AQ44" s="873"/>
      <c r="AR44" s="871"/>
      <c r="AS44" s="872"/>
      <c r="AT44" s="873"/>
      <c r="AU44" s="873"/>
      <c r="AV44" s="873"/>
      <c r="AW44" s="873"/>
      <c r="AX44" s="873"/>
      <c r="AY44" s="870"/>
      <c r="AZ44" s="873"/>
      <c r="BA44" s="873"/>
      <c r="BB44" s="871"/>
      <c r="BC44" s="872"/>
      <c r="BD44" s="873"/>
      <c r="BE44" s="873"/>
      <c r="BF44" s="873"/>
      <c r="BG44" s="873"/>
      <c r="BH44" s="873"/>
      <c r="BI44" s="873"/>
      <c r="BJ44" s="873"/>
      <c r="BK44" s="873"/>
      <c r="BL44" s="871"/>
      <c r="BM44" s="872"/>
      <c r="BN44" s="873"/>
      <c r="BO44" s="873"/>
      <c r="BP44" s="874"/>
      <c r="BQ44" s="870"/>
      <c r="BR44" s="873"/>
      <c r="BS44" s="873"/>
      <c r="BT44" s="873"/>
      <c r="BU44" s="873"/>
      <c r="BV44" s="871"/>
      <c r="BW44" s="872"/>
      <c r="BX44" s="874"/>
      <c r="BY44" s="857"/>
      <c r="BZ44" s="857"/>
      <c r="CA44" s="857"/>
      <c r="CB44" s="857"/>
      <c r="CC44" s="857"/>
      <c r="CD44" s="857"/>
      <c r="CE44" s="857"/>
      <c r="CF44" s="858"/>
      <c r="CG44" s="856"/>
      <c r="CH44" s="857"/>
      <c r="CI44" s="857"/>
      <c r="CJ44" s="857"/>
      <c r="CK44" s="857"/>
      <c r="CL44" s="857"/>
      <c r="CM44" s="857"/>
      <c r="CN44" s="857"/>
      <c r="CO44" s="857"/>
      <c r="CP44" s="858"/>
      <c r="CQ44" s="856"/>
      <c r="CR44" s="857"/>
      <c r="CS44" s="857"/>
      <c r="CT44" s="857"/>
      <c r="CU44" s="857"/>
      <c r="CV44" s="857"/>
      <c r="CW44" s="857"/>
      <c r="CX44" s="857"/>
      <c r="CY44" s="857"/>
      <c r="CZ44" s="858"/>
    </row>
    <row r="45" spans="2:104" ht="3.75" customHeight="1">
      <c r="E45" s="856"/>
      <c r="F45" s="857"/>
      <c r="G45" s="857"/>
      <c r="H45" s="857"/>
      <c r="I45" s="857"/>
      <c r="J45" s="857"/>
      <c r="K45" s="857"/>
      <c r="L45" s="857"/>
      <c r="M45" s="857"/>
      <c r="N45" s="858"/>
      <c r="O45" s="856"/>
      <c r="P45" s="857"/>
      <c r="Q45" s="857"/>
      <c r="R45" s="857"/>
      <c r="S45" s="857"/>
      <c r="T45" s="857"/>
      <c r="U45" s="857"/>
      <c r="V45" s="857"/>
      <c r="W45" s="857"/>
      <c r="X45" s="858"/>
      <c r="Y45" s="856"/>
      <c r="Z45" s="857"/>
      <c r="AA45" s="857"/>
      <c r="AB45" s="857"/>
      <c r="AC45" s="857"/>
      <c r="AD45" s="857"/>
      <c r="AE45" s="857"/>
      <c r="AF45" s="857"/>
      <c r="AG45" s="870"/>
      <c r="AH45" s="871"/>
      <c r="AI45" s="872"/>
      <c r="AJ45" s="873"/>
      <c r="AK45" s="873"/>
      <c r="AL45" s="873"/>
      <c r="AM45" s="873"/>
      <c r="AN45" s="873"/>
      <c r="AO45" s="873"/>
      <c r="AP45" s="873"/>
      <c r="AQ45" s="873"/>
      <c r="AR45" s="871"/>
      <c r="AS45" s="872"/>
      <c r="AT45" s="873"/>
      <c r="AU45" s="873"/>
      <c r="AV45" s="873"/>
      <c r="AW45" s="873"/>
      <c r="AX45" s="873"/>
      <c r="AY45" s="870"/>
      <c r="AZ45" s="873"/>
      <c r="BA45" s="873"/>
      <c r="BB45" s="871"/>
      <c r="BC45" s="872"/>
      <c r="BD45" s="873"/>
      <c r="BE45" s="873"/>
      <c r="BF45" s="873"/>
      <c r="BG45" s="873"/>
      <c r="BH45" s="873"/>
      <c r="BI45" s="873"/>
      <c r="BJ45" s="873"/>
      <c r="BK45" s="873"/>
      <c r="BL45" s="871"/>
      <c r="BM45" s="872"/>
      <c r="BN45" s="873"/>
      <c r="BO45" s="873"/>
      <c r="BP45" s="874"/>
      <c r="BQ45" s="870"/>
      <c r="BR45" s="873"/>
      <c r="BS45" s="873"/>
      <c r="BT45" s="873"/>
      <c r="BU45" s="873"/>
      <c r="BV45" s="871"/>
      <c r="BW45" s="872"/>
      <c r="BX45" s="874"/>
      <c r="BY45" s="857"/>
      <c r="BZ45" s="857"/>
      <c r="CA45" s="857"/>
      <c r="CB45" s="857"/>
      <c r="CC45" s="857"/>
      <c r="CD45" s="857"/>
      <c r="CE45" s="857"/>
      <c r="CF45" s="858"/>
      <c r="CG45" s="856"/>
      <c r="CH45" s="857"/>
      <c r="CI45" s="857"/>
      <c r="CJ45" s="857"/>
      <c r="CK45" s="857"/>
      <c r="CL45" s="857"/>
      <c r="CM45" s="857"/>
      <c r="CN45" s="857"/>
      <c r="CO45" s="857"/>
      <c r="CP45" s="858"/>
      <c r="CQ45" s="856"/>
      <c r="CR45" s="857"/>
      <c r="CS45" s="857"/>
      <c r="CT45" s="857"/>
      <c r="CU45" s="857"/>
      <c r="CV45" s="857"/>
      <c r="CW45" s="857"/>
      <c r="CX45" s="857"/>
      <c r="CY45" s="857"/>
      <c r="CZ45" s="858"/>
    </row>
    <row r="46" spans="2:104" ht="3.75" customHeight="1">
      <c r="E46" s="856"/>
      <c r="F46" s="857"/>
      <c r="G46" s="857"/>
      <c r="H46" s="857"/>
      <c r="I46" s="857"/>
      <c r="J46" s="857"/>
      <c r="K46" s="857"/>
      <c r="L46" s="857"/>
      <c r="M46" s="857"/>
      <c r="N46" s="858"/>
      <c r="O46" s="856"/>
      <c r="P46" s="857"/>
      <c r="Q46" s="857"/>
      <c r="R46" s="857"/>
      <c r="S46" s="857"/>
      <c r="T46" s="857"/>
      <c r="U46" s="857"/>
      <c r="V46" s="857"/>
      <c r="W46" s="857"/>
      <c r="X46" s="858"/>
      <c r="Y46" s="856"/>
      <c r="Z46" s="857"/>
      <c r="AA46" s="857"/>
      <c r="AB46" s="857"/>
      <c r="AC46" s="857"/>
      <c r="AD46" s="857"/>
      <c r="AE46" s="857"/>
      <c r="AF46" s="857"/>
      <c r="AG46" s="875"/>
      <c r="AH46" s="876"/>
      <c r="AI46" s="877"/>
      <c r="AJ46" s="878"/>
      <c r="AK46" s="878"/>
      <c r="AL46" s="878"/>
      <c r="AM46" s="878"/>
      <c r="AN46" s="878"/>
      <c r="AO46" s="878"/>
      <c r="AP46" s="878"/>
      <c r="AQ46" s="878"/>
      <c r="AR46" s="876"/>
      <c r="AS46" s="877"/>
      <c r="AT46" s="878"/>
      <c r="AU46" s="878"/>
      <c r="AV46" s="878"/>
      <c r="AW46" s="878"/>
      <c r="AX46" s="878"/>
      <c r="AY46" s="875"/>
      <c r="AZ46" s="878"/>
      <c r="BA46" s="878"/>
      <c r="BB46" s="876"/>
      <c r="BC46" s="877"/>
      <c r="BD46" s="878"/>
      <c r="BE46" s="878"/>
      <c r="BF46" s="878"/>
      <c r="BG46" s="878"/>
      <c r="BH46" s="878"/>
      <c r="BI46" s="878"/>
      <c r="BJ46" s="878"/>
      <c r="BK46" s="878"/>
      <c r="BL46" s="876"/>
      <c r="BM46" s="877"/>
      <c r="BN46" s="878"/>
      <c r="BO46" s="878"/>
      <c r="BP46" s="879"/>
      <c r="BQ46" s="870"/>
      <c r="BR46" s="873"/>
      <c r="BS46" s="873"/>
      <c r="BT46" s="873"/>
      <c r="BU46" s="873"/>
      <c r="BV46" s="871"/>
      <c r="BW46" s="872"/>
      <c r="BX46" s="874"/>
      <c r="BY46" s="857"/>
      <c r="BZ46" s="857"/>
      <c r="CA46" s="857"/>
      <c r="CB46" s="857"/>
      <c r="CC46" s="857"/>
      <c r="CD46" s="857"/>
      <c r="CE46" s="857"/>
      <c r="CF46" s="858"/>
      <c r="CG46" s="856"/>
      <c r="CH46" s="857"/>
      <c r="CI46" s="857"/>
      <c r="CJ46" s="857"/>
      <c r="CK46" s="857"/>
      <c r="CL46" s="857"/>
      <c r="CM46" s="857"/>
      <c r="CN46" s="857"/>
      <c r="CO46" s="857"/>
      <c r="CP46" s="858"/>
      <c r="CQ46" s="856"/>
      <c r="CR46" s="857"/>
      <c r="CS46" s="857"/>
      <c r="CT46" s="857"/>
      <c r="CU46" s="857"/>
      <c r="CV46" s="857"/>
      <c r="CW46" s="857"/>
      <c r="CX46" s="857"/>
      <c r="CY46" s="857"/>
      <c r="CZ46" s="858"/>
    </row>
    <row r="47" spans="2:104" ht="3.75" customHeight="1">
      <c r="E47" s="856"/>
      <c r="F47" s="857"/>
      <c r="G47" s="857"/>
      <c r="H47" s="857"/>
      <c r="I47" s="857"/>
      <c r="J47" s="857"/>
      <c r="K47" s="857"/>
      <c r="L47" s="857"/>
      <c r="M47" s="857"/>
      <c r="N47" s="858"/>
      <c r="O47" s="856"/>
      <c r="P47" s="857"/>
      <c r="Q47" s="857"/>
      <c r="R47" s="857"/>
      <c r="S47" s="857"/>
      <c r="T47" s="857"/>
      <c r="U47" s="857"/>
      <c r="V47" s="857"/>
      <c r="W47" s="857"/>
      <c r="X47" s="858"/>
      <c r="Y47" s="856"/>
      <c r="Z47" s="857"/>
      <c r="AA47" s="857"/>
      <c r="AB47" s="857"/>
      <c r="AC47" s="857"/>
      <c r="AD47" s="857"/>
      <c r="AE47" s="857"/>
      <c r="AF47" s="857"/>
      <c r="AG47" s="857"/>
      <c r="AH47" s="858"/>
      <c r="AI47" s="856"/>
      <c r="AJ47" s="857"/>
      <c r="AK47" s="857"/>
      <c r="AL47" s="857"/>
      <c r="AM47" s="857"/>
      <c r="AN47" s="857"/>
      <c r="AO47" s="857"/>
      <c r="AP47" s="857"/>
      <c r="AQ47" s="857"/>
      <c r="AR47" s="858"/>
      <c r="AS47" s="856"/>
      <c r="AT47" s="857"/>
      <c r="AU47" s="857"/>
      <c r="AV47" s="857"/>
      <c r="AW47" s="857"/>
      <c r="AX47" s="857"/>
      <c r="AY47" s="857"/>
      <c r="AZ47" s="857"/>
      <c r="BA47" s="857"/>
      <c r="BB47" s="858"/>
      <c r="BC47" s="856"/>
      <c r="BD47" s="857"/>
      <c r="BE47" s="857"/>
      <c r="BF47" s="857"/>
      <c r="BG47" s="857"/>
      <c r="BH47" s="857"/>
      <c r="BI47" s="857"/>
      <c r="BJ47" s="857"/>
      <c r="BK47" s="857"/>
      <c r="BL47" s="858"/>
      <c r="BM47" s="856"/>
      <c r="BN47" s="857"/>
      <c r="BO47" s="857"/>
      <c r="BP47" s="857"/>
      <c r="BQ47" s="875"/>
      <c r="BR47" s="878"/>
      <c r="BS47" s="878"/>
      <c r="BT47" s="878"/>
      <c r="BU47" s="878"/>
      <c r="BV47" s="876"/>
      <c r="BW47" s="877"/>
      <c r="BX47" s="879"/>
      <c r="BY47" s="857"/>
      <c r="BZ47" s="857"/>
      <c r="CA47" s="857"/>
      <c r="CB47" s="857"/>
      <c r="CC47" s="857"/>
      <c r="CD47" s="857"/>
      <c r="CE47" s="857"/>
      <c r="CF47" s="858"/>
      <c r="CG47" s="856"/>
      <c r="CH47" s="857"/>
      <c r="CI47" s="857"/>
      <c r="CJ47" s="857"/>
      <c r="CK47" s="857"/>
      <c r="CL47" s="857"/>
      <c r="CM47" s="857"/>
      <c r="CN47" s="857"/>
      <c r="CO47" s="857"/>
      <c r="CP47" s="858"/>
      <c r="CQ47" s="856"/>
      <c r="CR47" s="857"/>
      <c r="CS47" s="857"/>
      <c r="CT47" s="857"/>
      <c r="CU47" s="857"/>
      <c r="CV47" s="857"/>
      <c r="CW47" s="857"/>
      <c r="CX47" s="857"/>
      <c r="CY47" s="857"/>
      <c r="CZ47" s="858"/>
    </row>
    <row r="48" spans="2:104" ht="3.75" customHeight="1">
      <c r="E48" s="859"/>
      <c r="F48" s="860"/>
      <c r="G48" s="860"/>
      <c r="H48" s="860"/>
      <c r="I48" s="860"/>
      <c r="J48" s="860"/>
      <c r="K48" s="860"/>
      <c r="L48" s="860"/>
      <c r="M48" s="860"/>
      <c r="N48" s="861"/>
      <c r="O48" s="859"/>
      <c r="P48" s="860"/>
      <c r="Q48" s="860"/>
      <c r="R48" s="860"/>
      <c r="S48" s="860"/>
      <c r="T48" s="860"/>
      <c r="U48" s="860"/>
      <c r="V48" s="860"/>
      <c r="W48" s="860"/>
      <c r="X48" s="861"/>
      <c r="Y48" s="859"/>
      <c r="Z48" s="860"/>
      <c r="AA48" s="860"/>
      <c r="AB48" s="860"/>
      <c r="AC48" s="860"/>
      <c r="AD48" s="860"/>
      <c r="AE48" s="860"/>
      <c r="AF48" s="860"/>
      <c r="AG48" s="860"/>
      <c r="AH48" s="861"/>
      <c r="AI48" s="859"/>
      <c r="AJ48" s="860"/>
      <c r="AK48" s="860"/>
      <c r="AL48" s="860"/>
      <c r="AM48" s="860"/>
      <c r="AN48" s="860"/>
      <c r="AO48" s="860"/>
      <c r="AP48" s="860"/>
      <c r="AQ48" s="860"/>
      <c r="AR48" s="861"/>
      <c r="AS48" s="859"/>
      <c r="AT48" s="860"/>
      <c r="AU48" s="860"/>
      <c r="AV48" s="860"/>
      <c r="AW48" s="860"/>
      <c r="AX48" s="860"/>
      <c r="AY48" s="860"/>
      <c r="AZ48" s="860"/>
      <c r="BA48" s="860"/>
      <c r="BB48" s="861"/>
      <c r="BC48" s="859"/>
      <c r="BD48" s="860"/>
      <c r="BE48" s="860"/>
      <c r="BF48" s="860"/>
      <c r="BG48" s="860"/>
      <c r="BH48" s="860"/>
      <c r="BI48" s="860"/>
      <c r="BJ48" s="860"/>
      <c r="BK48" s="860"/>
      <c r="BL48" s="861"/>
      <c r="BM48" s="859"/>
      <c r="BN48" s="860"/>
      <c r="BO48" s="860"/>
      <c r="BP48" s="860"/>
      <c r="BQ48" s="860"/>
      <c r="BR48" s="860"/>
      <c r="BS48" s="860"/>
      <c r="BT48" s="860"/>
      <c r="BU48" s="860"/>
      <c r="BV48" s="861"/>
      <c r="BW48" s="859"/>
      <c r="BX48" s="860"/>
      <c r="BY48" s="860"/>
      <c r="BZ48" s="860"/>
      <c r="CA48" s="860"/>
      <c r="CB48" s="860"/>
      <c r="CC48" s="860"/>
      <c r="CD48" s="860"/>
      <c r="CE48" s="860"/>
      <c r="CF48" s="861"/>
      <c r="CG48" s="859"/>
      <c r="CH48" s="860"/>
      <c r="CI48" s="860"/>
      <c r="CJ48" s="860"/>
      <c r="CK48" s="860"/>
      <c r="CL48" s="860"/>
      <c r="CM48" s="860"/>
      <c r="CN48" s="860"/>
      <c r="CO48" s="860"/>
      <c r="CP48" s="861"/>
      <c r="CQ48" s="859"/>
      <c r="CR48" s="860"/>
      <c r="CS48" s="860"/>
      <c r="CT48" s="860"/>
      <c r="CU48" s="860"/>
      <c r="CV48" s="860"/>
      <c r="CW48" s="860"/>
      <c r="CX48" s="860"/>
      <c r="CY48" s="860"/>
      <c r="CZ48" s="861"/>
    </row>
    <row r="49" spans="5:104" ht="3.75" customHeight="1">
      <c r="E49" s="853"/>
      <c r="F49" s="854"/>
      <c r="G49" s="854"/>
      <c r="H49" s="854"/>
      <c r="I49" s="854"/>
      <c r="J49" s="854"/>
      <c r="K49" s="854"/>
      <c r="L49" s="854"/>
      <c r="M49" s="854"/>
      <c r="N49" s="855"/>
      <c r="O49" s="853"/>
      <c r="P49" s="854"/>
      <c r="Q49" s="854"/>
      <c r="R49" s="854"/>
      <c r="S49" s="854"/>
      <c r="T49" s="854"/>
      <c r="U49" s="854"/>
      <c r="V49" s="854"/>
      <c r="W49" s="854"/>
      <c r="X49" s="855"/>
      <c r="Y49" s="853"/>
      <c r="Z49" s="854"/>
      <c r="AA49" s="854"/>
      <c r="AB49" s="854"/>
      <c r="AC49" s="854"/>
      <c r="AD49" s="854"/>
      <c r="AE49" s="854"/>
      <c r="AF49" s="854"/>
      <c r="AG49" s="854"/>
      <c r="AH49" s="855"/>
      <c r="AI49" s="853"/>
      <c r="AJ49" s="854"/>
      <c r="AK49" s="854"/>
      <c r="AL49" s="854"/>
      <c r="AM49" s="854"/>
      <c r="AN49" s="854"/>
      <c r="AO49" s="854"/>
      <c r="AP49" s="854"/>
      <c r="AQ49" s="854"/>
      <c r="AR49" s="855"/>
      <c r="AS49" s="853"/>
      <c r="AT49" s="854"/>
      <c r="AU49" s="854"/>
      <c r="AV49" s="854"/>
      <c r="AW49" s="854"/>
      <c r="AX49" s="854"/>
      <c r="AY49" s="854"/>
      <c r="AZ49" s="854"/>
      <c r="BA49" s="854"/>
      <c r="BB49" s="855"/>
      <c r="BC49" s="853"/>
      <c r="BD49" s="854"/>
      <c r="BE49" s="854"/>
      <c r="BF49" s="854"/>
      <c r="BG49" s="854"/>
      <c r="BH49" s="854"/>
      <c r="BI49" s="854"/>
      <c r="BJ49" s="854"/>
      <c r="BK49" s="854"/>
      <c r="BL49" s="855"/>
      <c r="BM49" s="853"/>
      <c r="BN49" s="854"/>
      <c r="BO49" s="854"/>
      <c r="BP49" s="854"/>
      <c r="BQ49" s="854"/>
      <c r="BR49" s="854"/>
      <c r="BS49" s="854"/>
      <c r="BT49" s="854"/>
      <c r="BU49" s="854"/>
      <c r="BV49" s="855"/>
      <c r="BW49" s="853"/>
      <c r="BX49" s="854"/>
      <c r="BY49" s="854"/>
      <c r="BZ49" s="854"/>
      <c r="CA49" s="854"/>
      <c r="CB49" s="854"/>
      <c r="CC49" s="854"/>
      <c r="CD49" s="854"/>
      <c r="CE49" s="854"/>
      <c r="CF49" s="855"/>
      <c r="CG49" s="853"/>
      <c r="CH49" s="854"/>
      <c r="CI49" s="854"/>
      <c r="CJ49" s="854"/>
      <c r="CK49" s="854"/>
      <c r="CL49" s="854"/>
      <c r="CM49" s="854"/>
      <c r="CN49" s="854"/>
      <c r="CO49" s="854"/>
      <c r="CP49" s="855"/>
      <c r="CQ49" s="853"/>
      <c r="CR49" s="854"/>
      <c r="CS49" s="854"/>
      <c r="CT49" s="854"/>
      <c r="CU49" s="854"/>
      <c r="CV49" s="854"/>
      <c r="CW49" s="854"/>
      <c r="CX49" s="854"/>
      <c r="CY49" s="854"/>
      <c r="CZ49" s="855"/>
    </row>
    <row r="50" spans="5:104" ht="3.75" customHeight="1">
      <c r="E50" s="856"/>
      <c r="F50" s="857"/>
      <c r="G50" s="857"/>
      <c r="H50" s="857"/>
      <c r="I50" s="857"/>
      <c r="J50" s="857"/>
      <c r="K50" s="857"/>
      <c r="L50" s="857"/>
      <c r="M50" s="857"/>
      <c r="N50" s="858"/>
      <c r="O50" s="856"/>
      <c r="P50" s="857"/>
      <c r="Q50" s="857"/>
      <c r="R50" s="857"/>
      <c r="S50" s="857"/>
      <c r="T50" s="857"/>
      <c r="U50" s="857"/>
      <c r="V50" s="857"/>
      <c r="W50" s="857"/>
      <c r="X50" s="858"/>
      <c r="Y50" s="856"/>
      <c r="Z50" s="857"/>
      <c r="AA50" s="857"/>
      <c r="AB50" s="857"/>
      <c r="AC50" s="857"/>
      <c r="AD50" s="857"/>
      <c r="AE50" s="857"/>
      <c r="AF50" s="857"/>
      <c r="AG50" s="857"/>
      <c r="AH50" s="858"/>
      <c r="AI50" s="856"/>
      <c r="AJ50" s="857"/>
      <c r="AK50" s="857"/>
      <c r="AL50" s="857"/>
      <c r="AM50" s="857"/>
      <c r="AN50" s="857"/>
      <c r="AO50" s="857"/>
      <c r="AP50" s="857"/>
      <c r="AQ50" s="857"/>
      <c r="AR50" s="858"/>
      <c r="AS50" s="856"/>
      <c r="AT50" s="857"/>
      <c r="AU50" s="857"/>
      <c r="AV50" s="857"/>
      <c r="AW50" s="857"/>
      <c r="AX50" s="857"/>
      <c r="AY50" s="857"/>
      <c r="AZ50" s="857"/>
      <c r="BA50" s="857"/>
      <c r="BB50" s="858"/>
      <c r="BC50" s="856"/>
      <c r="BD50" s="857"/>
      <c r="BE50" s="857"/>
      <c r="BF50" s="857"/>
      <c r="BG50" s="857"/>
      <c r="BH50" s="857"/>
      <c r="BI50" s="857"/>
      <c r="BJ50" s="857"/>
      <c r="BK50" s="857"/>
      <c r="BL50" s="858"/>
      <c r="BM50" s="856"/>
      <c r="BN50" s="857"/>
      <c r="BO50" s="857"/>
      <c r="BP50" s="857"/>
      <c r="BQ50" s="857"/>
      <c r="BR50" s="857"/>
      <c r="BS50" s="857"/>
      <c r="BT50" s="857"/>
      <c r="BU50" s="857"/>
      <c r="BV50" s="858"/>
      <c r="BW50" s="856"/>
      <c r="BX50" s="857"/>
      <c r="BY50" s="857"/>
      <c r="BZ50" s="857"/>
      <c r="CA50" s="857"/>
      <c r="CB50" s="857"/>
      <c r="CC50" s="857"/>
      <c r="CD50" s="857"/>
      <c r="CE50" s="857"/>
      <c r="CF50" s="858"/>
      <c r="CG50" s="856"/>
      <c r="CH50" s="857"/>
      <c r="CI50" s="857"/>
      <c r="CJ50" s="857"/>
      <c r="CK50" s="857"/>
      <c r="CL50" s="857"/>
      <c r="CM50" s="857"/>
      <c r="CN50" s="857"/>
      <c r="CO50" s="857"/>
      <c r="CP50" s="858"/>
      <c r="CQ50" s="856"/>
      <c r="CR50" s="857"/>
      <c r="CS50" s="857"/>
      <c r="CT50" s="857"/>
      <c r="CU50" s="857"/>
      <c r="CV50" s="857"/>
      <c r="CW50" s="857"/>
      <c r="CX50" s="857"/>
      <c r="CY50" s="857"/>
      <c r="CZ50" s="858"/>
    </row>
    <row r="51" spans="5:104" ht="3.75" customHeight="1">
      <c r="E51" s="856"/>
      <c r="F51" s="857"/>
      <c r="G51" s="857"/>
      <c r="H51" s="857"/>
      <c r="I51" s="857"/>
      <c r="J51" s="857"/>
      <c r="K51" s="857"/>
      <c r="L51" s="857"/>
      <c r="M51" s="857"/>
      <c r="N51" s="858"/>
      <c r="O51" s="856"/>
      <c r="P51" s="857"/>
      <c r="Q51" s="857"/>
      <c r="R51" s="857"/>
      <c r="S51" s="857"/>
      <c r="T51" s="857"/>
      <c r="U51" s="857"/>
      <c r="V51" s="857"/>
      <c r="W51" s="857"/>
      <c r="X51" s="858"/>
      <c r="Y51" s="856"/>
      <c r="Z51" s="857"/>
      <c r="AA51" s="857"/>
      <c r="AB51" s="857"/>
      <c r="AC51" s="857"/>
      <c r="AD51" s="857"/>
      <c r="AE51" s="857"/>
      <c r="AF51" s="857"/>
      <c r="AG51" s="857"/>
      <c r="AH51" s="858"/>
      <c r="AI51" s="856"/>
      <c r="AJ51" s="857"/>
      <c r="AK51" s="857"/>
      <c r="AL51" s="857"/>
      <c r="AM51" s="857"/>
      <c r="AN51" s="857"/>
      <c r="AO51" s="857"/>
      <c r="AP51" s="857"/>
      <c r="AQ51" s="857"/>
      <c r="AR51" s="858"/>
      <c r="AS51" s="856"/>
      <c r="AT51" s="857"/>
      <c r="AU51" s="857"/>
      <c r="AV51" s="857"/>
      <c r="AW51" s="857"/>
      <c r="AX51" s="857"/>
      <c r="AY51" s="857"/>
      <c r="AZ51" s="857"/>
      <c r="BA51" s="857"/>
      <c r="BB51" s="858"/>
      <c r="BC51" s="856"/>
      <c r="BD51" s="857"/>
      <c r="BE51" s="857"/>
      <c r="BF51" s="857"/>
      <c r="BG51" s="857"/>
      <c r="BH51" s="857"/>
      <c r="BI51" s="857"/>
      <c r="BJ51" s="857"/>
      <c r="BK51" s="857"/>
      <c r="BL51" s="858"/>
      <c r="BM51" s="856"/>
      <c r="BN51" s="857"/>
      <c r="BO51" s="857"/>
      <c r="BP51" s="857"/>
      <c r="BQ51" s="857"/>
      <c r="BR51" s="857"/>
      <c r="BS51" s="857"/>
      <c r="BT51" s="857"/>
      <c r="BU51" s="857"/>
      <c r="BV51" s="858"/>
      <c r="BW51" s="856"/>
      <c r="BX51" s="857"/>
      <c r="BY51" s="857"/>
      <c r="BZ51" s="857"/>
      <c r="CA51" s="857"/>
      <c r="CB51" s="857"/>
      <c r="CC51" s="857"/>
      <c r="CD51" s="857"/>
      <c r="CE51" s="857"/>
      <c r="CF51" s="858"/>
      <c r="CG51" s="856"/>
      <c r="CH51" s="857"/>
      <c r="CI51" s="857"/>
      <c r="CJ51" s="857"/>
      <c r="CK51" s="857"/>
      <c r="CL51" s="857"/>
      <c r="CM51" s="857"/>
      <c r="CN51" s="857"/>
      <c r="CO51" s="857"/>
      <c r="CP51" s="858"/>
      <c r="CQ51" s="856"/>
      <c r="CR51" s="857"/>
      <c r="CS51" s="857"/>
      <c r="CT51" s="857"/>
      <c r="CU51" s="857"/>
      <c r="CV51" s="857"/>
      <c r="CW51" s="857"/>
      <c r="CX51" s="857"/>
      <c r="CY51" s="857"/>
      <c r="CZ51" s="858"/>
    </row>
    <row r="52" spans="5:104" ht="3.75" customHeight="1">
      <c r="E52" s="856"/>
      <c r="F52" s="857"/>
      <c r="G52" s="857"/>
      <c r="H52" s="857"/>
      <c r="I52" s="857"/>
      <c r="J52" s="857"/>
      <c r="K52" s="857"/>
      <c r="L52" s="857"/>
      <c r="M52" s="857"/>
      <c r="N52" s="858"/>
      <c r="O52" s="856"/>
      <c r="P52" s="857"/>
      <c r="Q52" s="857"/>
      <c r="R52" s="857"/>
      <c r="S52" s="857"/>
      <c r="T52" s="857"/>
      <c r="U52" s="857"/>
      <c r="V52" s="857"/>
      <c r="W52" s="857"/>
      <c r="X52" s="858"/>
      <c r="Y52" s="856"/>
      <c r="Z52" s="857"/>
      <c r="AA52" s="857"/>
      <c r="AB52" s="857"/>
      <c r="AC52" s="857"/>
      <c r="AD52" s="857"/>
      <c r="AE52" s="857"/>
      <c r="AF52" s="857"/>
      <c r="AG52" s="857"/>
      <c r="AH52" s="858"/>
      <c r="AI52" s="856"/>
      <c r="AJ52" s="857"/>
      <c r="AK52" s="857"/>
      <c r="AL52" s="857"/>
      <c r="AM52" s="857"/>
      <c r="AN52" s="857"/>
      <c r="AO52" s="857"/>
      <c r="AP52" s="857"/>
      <c r="AQ52" s="857"/>
      <c r="AR52" s="858"/>
      <c r="AS52" s="856"/>
      <c r="AT52" s="857"/>
      <c r="AU52" s="857"/>
      <c r="AV52" s="857"/>
      <c r="AW52" s="857"/>
      <c r="AX52" s="857"/>
      <c r="AY52" s="857"/>
      <c r="AZ52" s="857"/>
      <c r="BA52" s="857"/>
      <c r="BB52" s="858"/>
      <c r="BC52" s="856"/>
      <c r="BD52" s="857"/>
      <c r="BE52" s="857"/>
      <c r="BF52" s="857"/>
      <c r="BG52" s="857"/>
      <c r="BH52" s="857"/>
      <c r="BI52" s="857"/>
      <c r="BJ52" s="857"/>
      <c r="BK52" s="857"/>
      <c r="BL52" s="858"/>
      <c r="BM52" s="856"/>
      <c r="BN52" s="857"/>
      <c r="BO52" s="857"/>
      <c r="BP52" s="857"/>
      <c r="BQ52" s="857"/>
      <c r="BR52" s="857"/>
      <c r="BS52" s="857"/>
      <c r="BT52" s="857"/>
      <c r="BU52" s="857"/>
      <c r="BV52" s="858"/>
      <c r="BW52" s="856"/>
      <c r="BX52" s="857"/>
      <c r="BY52" s="857"/>
      <c r="BZ52" s="857"/>
      <c r="CA52" s="857"/>
      <c r="CB52" s="857"/>
      <c r="CC52" s="857"/>
      <c r="CD52" s="857"/>
      <c r="CE52" s="857"/>
      <c r="CF52" s="858"/>
      <c r="CG52" s="856"/>
      <c r="CH52" s="857"/>
      <c r="CI52" s="857"/>
      <c r="CJ52" s="857"/>
      <c r="CK52" s="857"/>
      <c r="CL52" s="857"/>
      <c r="CM52" s="857"/>
      <c r="CN52" s="857"/>
      <c r="CO52" s="857"/>
      <c r="CP52" s="858"/>
      <c r="CQ52" s="856"/>
      <c r="CR52" s="857"/>
      <c r="CS52" s="857"/>
      <c r="CT52" s="857"/>
      <c r="CU52" s="857"/>
      <c r="CV52" s="857"/>
      <c r="CW52" s="857"/>
      <c r="CX52" s="857"/>
      <c r="CY52" s="857"/>
      <c r="CZ52" s="858"/>
    </row>
    <row r="53" spans="5:104" ht="3.75" customHeight="1">
      <c r="E53" s="856"/>
      <c r="F53" s="857"/>
      <c r="G53" s="857"/>
      <c r="H53" s="857"/>
      <c r="I53" s="857"/>
      <c r="J53" s="857"/>
      <c r="K53" s="857"/>
      <c r="L53" s="857"/>
      <c r="M53" s="857"/>
      <c r="N53" s="858"/>
      <c r="O53" s="856"/>
      <c r="P53" s="857"/>
      <c r="Q53" s="857"/>
      <c r="R53" s="857"/>
      <c r="S53" s="857"/>
      <c r="T53" s="857"/>
      <c r="U53" s="857"/>
      <c r="V53" s="857"/>
      <c r="W53" s="857"/>
      <c r="X53" s="858"/>
      <c r="Y53" s="856"/>
      <c r="Z53" s="857"/>
      <c r="AA53" s="857"/>
      <c r="AB53" s="857"/>
      <c r="AC53" s="857"/>
      <c r="AD53" s="857"/>
      <c r="AE53" s="857"/>
      <c r="AF53" s="857"/>
      <c r="AG53" s="857"/>
      <c r="AH53" s="858"/>
      <c r="AI53" s="856"/>
      <c r="AJ53" s="857"/>
      <c r="AK53" s="857"/>
      <c r="AL53" s="857"/>
      <c r="AM53" s="857"/>
      <c r="AN53" s="857"/>
      <c r="AO53" s="857"/>
      <c r="AP53" s="857"/>
      <c r="AQ53" s="857"/>
      <c r="AR53" s="858"/>
      <c r="AS53" s="856"/>
      <c r="AT53" s="857"/>
      <c r="AU53" s="857"/>
      <c r="AV53" s="857"/>
      <c r="AW53" s="857"/>
      <c r="AX53" s="857"/>
      <c r="AY53" s="857"/>
      <c r="AZ53" s="857"/>
      <c r="BA53" s="857"/>
      <c r="BB53" s="858"/>
      <c r="BC53" s="856"/>
      <c r="BD53" s="857"/>
      <c r="BE53" s="857"/>
      <c r="BF53" s="857"/>
      <c r="BG53" s="857"/>
      <c r="BH53" s="857"/>
      <c r="BI53" s="857"/>
      <c r="BJ53" s="857"/>
      <c r="BK53" s="857"/>
      <c r="BL53" s="858"/>
      <c r="BM53" s="856"/>
      <c r="BN53" s="857"/>
      <c r="BO53" s="857"/>
      <c r="BP53" s="857"/>
      <c r="BQ53" s="857"/>
      <c r="BR53" s="857"/>
      <c r="BS53" s="857"/>
      <c r="BT53" s="857"/>
      <c r="BU53" s="857"/>
      <c r="BV53" s="858"/>
      <c r="BW53" s="856"/>
      <c r="BX53" s="857"/>
      <c r="BY53" s="857"/>
      <c r="BZ53" s="857"/>
      <c r="CA53" s="857"/>
      <c r="CB53" s="857"/>
      <c r="CC53" s="857"/>
      <c r="CD53" s="857"/>
      <c r="CE53" s="857"/>
      <c r="CF53" s="858"/>
      <c r="CG53" s="856"/>
      <c r="CH53" s="857"/>
      <c r="CI53" s="857"/>
      <c r="CJ53" s="857"/>
      <c r="CK53" s="857"/>
      <c r="CL53" s="857"/>
      <c r="CM53" s="857"/>
      <c r="CN53" s="857"/>
      <c r="CO53" s="857"/>
      <c r="CP53" s="858"/>
      <c r="CQ53" s="856"/>
      <c r="CR53" s="857"/>
      <c r="CS53" s="857"/>
      <c r="CT53" s="857"/>
      <c r="CU53" s="857"/>
      <c r="CV53" s="857"/>
      <c r="CW53" s="857"/>
      <c r="CX53" s="857"/>
      <c r="CY53" s="857"/>
      <c r="CZ53" s="858"/>
    </row>
    <row r="54" spans="5:104" ht="3.75" customHeight="1">
      <c r="E54" s="856"/>
      <c r="F54" s="857"/>
      <c r="G54" s="857"/>
      <c r="H54" s="857"/>
      <c r="I54" s="857"/>
      <c r="J54" s="857"/>
      <c r="K54" s="857"/>
      <c r="L54" s="857"/>
      <c r="M54" s="857"/>
      <c r="N54" s="858"/>
      <c r="O54" s="856"/>
      <c r="P54" s="857"/>
      <c r="Q54" s="857"/>
      <c r="R54" s="857"/>
      <c r="S54" s="857"/>
      <c r="T54" s="857"/>
      <c r="U54" s="857"/>
      <c r="V54" s="857"/>
      <c r="W54" s="857"/>
      <c r="X54" s="858"/>
      <c r="Y54" s="856"/>
      <c r="Z54" s="857"/>
      <c r="AA54" s="857"/>
      <c r="AB54" s="857"/>
      <c r="AC54" s="857"/>
      <c r="AD54" s="857"/>
      <c r="AE54" s="857"/>
      <c r="AF54" s="857"/>
      <c r="AG54" s="857"/>
      <c r="AH54" s="858"/>
      <c r="AI54" s="856"/>
      <c r="AJ54" s="857"/>
      <c r="AK54" s="857"/>
      <c r="AL54" s="857"/>
      <c r="AM54" s="857"/>
      <c r="AN54" s="857"/>
      <c r="AO54" s="857"/>
      <c r="AP54" s="857"/>
      <c r="AQ54" s="857"/>
      <c r="AR54" s="858"/>
      <c r="AS54" s="856"/>
      <c r="AT54" s="857"/>
      <c r="AU54" s="857"/>
      <c r="AV54" s="857"/>
      <c r="AW54" s="857"/>
      <c r="AX54" s="857"/>
      <c r="AY54" s="857"/>
      <c r="AZ54" s="857"/>
      <c r="BA54" s="857"/>
      <c r="BB54" s="858"/>
      <c r="BC54" s="856"/>
      <c r="BD54" s="857"/>
      <c r="BE54" s="857"/>
      <c r="BF54" s="857"/>
      <c r="BG54" s="857"/>
      <c r="BH54" s="857"/>
      <c r="BI54" s="857"/>
      <c r="BJ54" s="857"/>
      <c r="BK54" s="857"/>
      <c r="BL54" s="858"/>
      <c r="BM54" s="856"/>
      <c r="BN54" s="857"/>
      <c r="BO54" s="857"/>
      <c r="BP54" s="857"/>
      <c r="BQ54" s="857"/>
      <c r="BR54" s="857"/>
      <c r="BS54" s="857"/>
      <c r="BT54" s="857"/>
      <c r="BU54" s="857"/>
      <c r="BV54" s="858"/>
      <c r="BW54" s="856"/>
      <c r="BX54" s="857"/>
      <c r="BY54" s="857"/>
      <c r="BZ54" s="857"/>
      <c r="CA54" s="857"/>
      <c r="CB54" s="857"/>
      <c r="CC54" s="857"/>
      <c r="CD54" s="857"/>
      <c r="CE54" s="857"/>
      <c r="CF54" s="858"/>
      <c r="CG54" s="856"/>
      <c r="CH54" s="857"/>
      <c r="CI54" s="857"/>
      <c r="CJ54" s="857"/>
      <c r="CK54" s="857"/>
      <c r="CL54" s="857"/>
      <c r="CM54" s="857"/>
      <c r="CN54" s="857"/>
      <c r="CO54" s="857"/>
      <c r="CP54" s="858"/>
      <c r="CQ54" s="856"/>
      <c r="CR54" s="857"/>
      <c r="CS54" s="857"/>
      <c r="CT54" s="857"/>
      <c r="CU54" s="857"/>
      <c r="CV54" s="857"/>
      <c r="CW54" s="857"/>
      <c r="CX54" s="857"/>
      <c r="CY54" s="857"/>
      <c r="CZ54" s="858"/>
    </row>
    <row r="55" spans="5:104" ht="3.75" customHeight="1">
      <c r="E55" s="856"/>
      <c r="F55" s="857"/>
      <c r="G55" s="857"/>
      <c r="H55" s="857"/>
      <c r="I55" s="857"/>
      <c r="J55" s="857"/>
      <c r="K55" s="857"/>
      <c r="L55" s="857"/>
      <c r="M55" s="857"/>
      <c r="N55" s="858"/>
      <c r="O55" s="856"/>
      <c r="P55" s="857"/>
      <c r="Q55" s="857"/>
      <c r="R55" s="857"/>
      <c r="S55" s="857"/>
      <c r="T55" s="857"/>
      <c r="U55" s="857"/>
      <c r="V55" s="857"/>
      <c r="W55" s="857"/>
      <c r="X55" s="858"/>
      <c r="Y55" s="856"/>
      <c r="Z55" s="857"/>
      <c r="AA55" s="857"/>
      <c r="AB55" s="857"/>
      <c r="AC55" s="857"/>
      <c r="AD55" s="857"/>
      <c r="AE55" s="857"/>
      <c r="AF55" s="857"/>
      <c r="AG55" s="857"/>
      <c r="AH55" s="858"/>
      <c r="AI55" s="856"/>
      <c r="AJ55" s="857"/>
      <c r="AK55" s="857"/>
      <c r="AL55" s="857"/>
      <c r="AM55" s="857"/>
      <c r="AN55" s="857"/>
      <c r="AO55" s="857"/>
      <c r="AP55" s="857"/>
      <c r="AQ55" s="857"/>
      <c r="AR55" s="858"/>
      <c r="AS55" s="856"/>
      <c r="AT55" s="857"/>
      <c r="AU55" s="857"/>
      <c r="AV55" s="857"/>
      <c r="AW55" s="857"/>
      <c r="AX55" s="857"/>
      <c r="AY55" s="857"/>
      <c r="AZ55" s="857"/>
      <c r="BA55" s="857"/>
      <c r="BB55" s="858"/>
      <c r="BC55" s="856"/>
      <c r="BD55" s="857"/>
      <c r="BE55" s="857"/>
      <c r="BF55" s="857"/>
      <c r="BG55" s="857"/>
      <c r="BH55" s="857"/>
      <c r="BI55" s="857"/>
      <c r="BJ55" s="857"/>
      <c r="BK55" s="857"/>
      <c r="BL55" s="858"/>
      <c r="BM55" s="856"/>
      <c r="BN55" s="857"/>
      <c r="BO55" s="857"/>
      <c r="BP55" s="857"/>
      <c r="BQ55" s="857"/>
      <c r="BR55" s="857"/>
      <c r="BS55" s="857"/>
      <c r="BT55" s="857"/>
      <c r="BU55" s="857"/>
      <c r="BV55" s="858"/>
      <c r="BW55" s="856"/>
      <c r="BX55" s="857"/>
      <c r="BY55" s="857"/>
      <c r="BZ55" s="857"/>
      <c r="CA55" s="857"/>
      <c r="CB55" s="857"/>
      <c r="CC55" s="857"/>
      <c r="CD55" s="857"/>
      <c r="CE55" s="857"/>
      <c r="CF55" s="858"/>
      <c r="CG55" s="856"/>
      <c r="CH55" s="857"/>
      <c r="CI55" s="857"/>
      <c r="CJ55" s="857"/>
      <c r="CK55" s="857"/>
      <c r="CL55" s="857"/>
      <c r="CM55" s="857"/>
      <c r="CN55" s="857"/>
      <c r="CO55" s="857"/>
      <c r="CP55" s="858"/>
      <c r="CQ55" s="856"/>
      <c r="CR55" s="857"/>
      <c r="CS55" s="857"/>
      <c r="CT55" s="857"/>
      <c r="CU55" s="857"/>
      <c r="CV55" s="857"/>
      <c r="CW55" s="857"/>
      <c r="CX55" s="857"/>
      <c r="CY55" s="857"/>
      <c r="CZ55" s="858"/>
    </row>
    <row r="56" spans="5:104" ht="3.75" customHeight="1">
      <c r="E56" s="856"/>
      <c r="F56" s="857"/>
      <c r="G56" s="857"/>
      <c r="H56" s="857"/>
      <c r="I56" s="857"/>
      <c r="J56" s="857"/>
      <c r="K56" s="857"/>
      <c r="L56" s="857"/>
      <c r="M56" s="857"/>
      <c r="N56" s="858"/>
      <c r="O56" s="856"/>
      <c r="P56" s="857"/>
      <c r="Q56" s="857"/>
      <c r="R56" s="857"/>
      <c r="S56" s="857"/>
      <c r="T56" s="857"/>
      <c r="U56" s="857"/>
      <c r="V56" s="857"/>
      <c r="W56" s="857"/>
      <c r="X56" s="858"/>
      <c r="Y56" s="856"/>
      <c r="Z56" s="857"/>
      <c r="AA56" s="857"/>
      <c r="AB56" s="857"/>
      <c r="AC56" s="857"/>
      <c r="AD56" s="857"/>
      <c r="AE56" s="857"/>
      <c r="AF56" s="857"/>
      <c r="AG56" s="857"/>
      <c r="AH56" s="858"/>
      <c r="AI56" s="856"/>
      <c r="AJ56" s="857"/>
      <c r="AK56" s="857"/>
      <c r="AL56" s="857"/>
      <c r="AM56" s="857"/>
      <c r="AN56" s="857"/>
      <c r="AO56" s="857"/>
      <c r="AP56" s="857"/>
      <c r="AQ56" s="857"/>
      <c r="AR56" s="858"/>
      <c r="AS56" s="856"/>
      <c r="AT56" s="857"/>
      <c r="AU56" s="857"/>
      <c r="AV56" s="857"/>
      <c r="AW56" s="857"/>
      <c r="AX56" s="857"/>
      <c r="AY56" s="857"/>
      <c r="AZ56" s="857"/>
      <c r="BA56" s="857"/>
      <c r="BB56" s="858"/>
      <c r="BC56" s="856"/>
      <c r="BD56" s="857"/>
      <c r="BE56" s="857"/>
      <c r="BF56" s="857"/>
      <c r="BG56" s="857"/>
      <c r="BH56" s="857"/>
      <c r="BI56" s="857"/>
      <c r="BJ56" s="857"/>
      <c r="BK56" s="857"/>
      <c r="BL56" s="858"/>
      <c r="BM56" s="856"/>
      <c r="BN56" s="857"/>
      <c r="BO56" s="857"/>
      <c r="BP56" s="857"/>
      <c r="BQ56" s="857"/>
      <c r="BR56" s="857"/>
      <c r="BS56" s="857"/>
      <c r="BT56" s="857"/>
      <c r="BU56" s="857"/>
      <c r="BV56" s="858"/>
      <c r="BW56" s="856"/>
      <c r="BX56" s="857"/>
      <c r="BY56" s="857"/>
      <c r="BZ56" s="857"/>
      <c r="CA56" s="857"/>
      <c r="CB56" s="857"/>
      <c r="CC56" s="857"/>
      <c r="CD56" s="857"/>
      <c r="CE56" s="857"/>
      <c r="CF56" s="858"/>
      <c r="CG56" s="856"/>
      <c r="CH56" s="857"/>
      <c r="CI56" s="857"/>
      <c r="CJ56" s="857"/>
      <c r="CK56" s="857"/>
      <c r="CL56" s="857"/>
      <c r="CM56" s="857"/>
      <c r="CN56" s="857"/>
      <c r="CO56" s="857"/>
      <c r="CP56" s="858"/>
      <c r="CQ56" s="856"/>
      <c r="CR56" s="857"/>
      <c r="CS56" s="857"/>
      <c r="CT56" s="857"/>
      <c r="CU56" s="857"/>
      <c r="CV56" s="857"/>
      <c r="CW56" s="857"/>
      <c r="CX56" s="857"/>
      <c r="CY56" s="857"/>
      <c r="CZ56" s="858"/>
    </row>
    <row r="57" spans="5:104" ht="3.75" customHeight="1">
      <c r="E57" s="856"/>
      <c r="F57" s="857"/>
      <c r="G57" s="857"/>
      <c r="H57" s="857"/>
      <c r="I57" s="857"/>
      <c r="J57" s="857"/>
      <c r="K57" s="857"/>
      <c r="L57" s="857"/>
      <c r="M57" s="857"/>
      <c r="N57" s="858"/>
      <c r="O57" s="856"/>
      <c r="P57" s="857"/>
      <c r="Q57" s="857"/>
      <c r="R57" s="857"/>
      <c r="S57" s="857"/>
      <c r="T57" s="857"/>
      <c r="U57" s="857"/>
      <c r="V57" s="857"/>
      <c r="W57" s="857"/>
      <c r="X57" s="858"/>
      <c r="Y57" s="856"/>
      <c r="Z57" s="857"/>
      <c r="AA57" s="857"/>
      <c r="AB57" s="857"/>
      <c r="AC57" s="857"/>
      <c r="AD57" s="857"/>
      <c r="AE57" s="857"/>
      <c r="AF57" s="857"/>
      <c r="AG57" s="857"/>
      <c r="AH57" s="858"/>
      <c r="AI57" s="856"/>
      <c r="AJ57" s="857"/>
      <c r="AK57" s="857"/>
      <c r="AL57" s="857"/>
      <c r="AM57" s="857"/>
      <c r="AN57" s="857"/>
      <c r="AO57" s="857"/>
      <c r="AP57" s="857"/>
      <c r="AQ57" s="857"/>
      <c r="AR57" s="858"/>
      <c r="AS57" s="856"/>
      <c r="AT57" s="857"/>
      <c r="AU57" s="857"/>
      <c r="AV57" s="857"/>
      <c r="AW57" s="857"/>
      <c r="AX57" s="857"/>
      <c r="AY57" s="857"/>
      <c r="AZ57" s="857"/>
      <c r="BA57" s="857"/>
      <c r="BB57" s="858"/>
      <c r="BC57" s="856"/>
      <c r="BD57" s="857"/>
      <c r="BE57" s="857"/>
      <c r="BF57" s="857"/>
      <c r="BG57" s="857"/>
      <c r="BH57" s="857"/>
      <c r="BI57" s="857"/>
      <c r="BJ57" s="857"/>
      <c r="BK57" s="857"/>
      <c r="BL57" s="858"/>
      <c r="BM57" s="856"/>
      <c r="BN57" s="857"/>
      <c r="BO57" s="857"/>
      <c r="BP57" s="857"/>
      <c r="BQ57" s="857"/>
      <c r="BR57" s="857"/>
      <c r="BS57" s="857"/>
      <c r="BT57" s="857"/>
      <c r="BU57" s="857"/>
      <c r="BV57" s="858"/>
      <c r="BW57" s="856"/>
      <c r="BX57" s="857"/>
      <c r="BY57" s="857"/>
      <c r="BZ57" s="857"/>
      <c r="CA57" s="857"/>
      <c r="CB57" s="857"/>
      <c r="CC57" s="857"/>
      <c r="CD57" s="857"/>
      <c r="CE57" s="857"/>
      <c r="CF57" s="858"/>
      <c r="CG57" s="856"/>
      <c r="CH57" s="857"/>
      <c r="CI57" s="857"/>
      <c r="CJ57" s="857"/>
      <c r="CK57" s="857"/>
      <c r="CL57" s="857"/>
      <c r="CM57" s="857"/>
      <c r="CN57" s="857"/>
      <c r="CO57" s="857"/>
      <c r="CP57" s="858"/>
      <c r="CQ57" s="856"/>
      <c r="CR57" s="857"/>
      <c r="CS57" s="857"/>
      <c r="CT57" s="857"/>
      <c r="CU57" s="857"/>
      <c r="CV57" s="857"/>
      <c r="CW57" s="857"/>
      <c r="CX57" s="857"/>
      <c r="CY57" s="857"/>
      <c r="CZ57" s="858"/>
    </row>
    <row r="58" spans="5:104" ht="3.75" customHeight="1">
      <c r="E58" s="859"/>
      <c r="F58" s="860"/>
      <c r="G58" s="860"/>
      <c r="H58" s="860"/>
      <c r="I58" s="860"/>
      <c r="J58" s="860"/>
      <c r="K58" s="860"/>
      <c r="L58" s="860"/>
      <c r="M58" s="860"/>
      <c r="N58" s="861"/>
      <c r="O58" s="859"/>
      <c r="P58" s="860"/>
      <c r="Q58" s="860"/>
      <c r="R58" s="860"/>
      <c r="S58" s="860"/>
      <c r="T58" s="860"/>
      <c r="U58" s="860"/>
      <c r="V58" s="860"/>
      <c r="W58" s="860"/>
      <c r="X58" s="861"/>
      <c r="Y58" s="859"/>
      <c r="Z58" s="860"/>
      <c r="AA58" s="860"/>
      <c r="AB58" s="860"/>
      <c r="AC58" s="860"/>
      <c r="AD58" s="860"/>
      <c r="AE58" s="860"/>
      <c r="AF58" s="860"/>
      <c r="AG58" s="860"/>
      <c r="AH58" s="861"/>
      <c r="AI58" s="859"/>
      <c r="AJ58" s="860"/>
      <c r="AK58" s="860"/>
      <c r="AL58" s="860"/>
      <c r="AM58" s="860"/>
      <c r="AN58" s="860"/>
      <c r="AO58" s="860"/>
      <c r="AP58" s="860"/>
      <c r="AQ58" s="860"/>
      <c r="AR58" s="861"/>
      <c r="AS58" s="859"/>
      <c r="AT58" s="860"/>
      <c r="AU58" s="860"/>
      <c r="AV58" s="860"/>
      <c r="AW58" s="860"/>
      <c r="AX58" s="860"/>
      <c r="AY58" s="860"/>
      <c r="AZ58" s="860"/>
      <c r="BA58" s="860"/>
      <c r="BB58" s="861"/>
      <c r="BC58" s="859"/>
      <c r="BD58" s="860"/>
      <c r="BE58" s="860"/>
      <c r="BF58" s="860"/>
      <c r="BG58" s="860"/>
      <c r="BH58" s="860"/>
      <c r="BI58" s="860"/>
      <c r="BJ58" s="860"/>
      <c r="BK58" s="860"/>
      <c r="BL58" s="861"/>
      <c r="BM58" s="859"/>
      <c r="BN58" s="860"/>
      <c r="BO58" s="860"/>
      <c r="BP58" s="860"/>
      <c r="BQ58" s="860"/>
      <c r="BR58" s="860"/>
      <c r="BS58" s="860"/>
      <c r="BT58" s="860"/>
      <c r="BU58" s="860"/>
      <c r="BV58" s="861"/>
      <c r="BW58" s="859"/>
      <c r="BX58" s="860"/>
      <c r="BY58" s="860"/>
      <c r="BZ58" s="860"/>
      <c r="CA58" s="860"/>
      <c r="CB58" s="860"/>
      <c r="CC58" s="860"/>
      <c r="CD58" s="860"/>
      <c r="CE58" s="860"/>
      <c r="CF58" s="861"/>
      <c r="CG58" s="859"/>
      <c r="CH58" s="860"/>
      <c r="CI58" s="860"/>
      <c r="CJ58" s="860"/>
      <c r="CK58" s="860"/>
      <c r="CL58" s="860"/>
      <c r="CM58" s="860"/>
      <c r="CN58" s="860"/>
      <c r="CO58" s="860"/>
      <c r="CP58" s="861"/>
      <c r="CQ58" s="859"/>
      <c r="CR58" s="860"/>
      <c r="CS58" s="860"/>
      <c r="CT58" s="860"/>
      <c r="CU58" s="860"/>
      <c r="CV58" s="860"/>
      <c r="CW58" s="860"/>
      <c r="CX58" s="860"/>
      <c r="CY58" s="860"/>
      <c r="CZ58" s="861"/>
    </row>
    <row r="59" spans="5:104" ht="3.75" customHeight="1">
      <c r="E59" s="853"/>
      <c r="F59" s="854"/>
      <c r="G59" s="854"/>
      <c r="H59" s="854"/>
      <c r="I59" s="854"/>
      <c r="J59" s="854"/>
      <c r="K59" s="854"/>
      <c r="L59" s="854"/>
      <c r="M59" s="854"/>
      <c r="N59" s="855"/>
      <c r="O59" s="853"/>
      <c r="P59" s="854"/>
      <c r="Q59" s="854"/>
      <c r="R59" s="854"/>
      <c r="S59" s="854"/>
      <c r="T59" s="854"/>
      <c r="U59" s="854"/>
      <c r="V59" s="854"/>
      <c r="W59" s="854"/>
      <c r="X59" s="855"/>
      <c r="Y59" s="853"/>
      <c r="Z59" s="854"/>
      <c r="AA59" s="854"/>
      <c r="AB59" s="854"/>
      <c r="AC59" s="854"/>
      <c r="AD59" s="854"/>
      <c r="AE59" s="854"/>
      <c r="AF59" s="854"/>
      <c r="AG59" s="854"/>
      <c r="AH59" s="855"/>
      <c r="AI59" s="853"/>
      <c r="AJ59" s="854"/>
      <c r="AK59" s="854"/>
      <c r="AL59" s="854"/>
      <c r="AM59" s="854"/>
      <c r="AN59" s="854"/>
      <c r="AO59" s="854"/>
      <c r="AP59" s="854"/>
      <c r="AQ59" s="854"/>
      <c r="AR59" s="855"/>
      <c r="AS59" s="853"/>
      <c r="AT59" s="854"/>
      <c r="AU59" s="854"/>
      <c r="AV59" s="854"/>
      <c r="AW59" s="854"/>
      <c r="AX59" s="854"/>
      <c r="AY59" s="854"/>
      <c r="AZ59" s="854"/>
      <c r="BA59" s="854"/>
      <c r="BB59" s="855"/>
      <c r="BC59" s="853"/>
      <c r="BD59" s="854"/>
      <c r="BE59" s="854"/>
      <c r="BF59" s="854"/>
      <c r="BG59" s="854"/>
      <c r="BH59" s="854"/>
      <c r="BI59" s="854"/>
      <c r="BJ59" s="854"/>
      <c r="BK59" s="854"/>
      <c r="BL59" s="855"/>
      <c r="BM59" s="853"/>
      <c r="BN59" s="854"/>
      <c r="BO59" s="854"/>
      <c r="BP59" s="854"/>
      <c r="BQ59" s="854"/>
      <c r="BR59" s="854"/>
      <c r="BS59" s="854"/>
      <c r="BT59" s="854"/>
      <c r="BU59" s="854"/>
      <c r="BV59" s="855"/>
      <c r="BW59" s="853"/>
      <c r="BX59" s="854"/>
      <c r="BY59" s="854"/>
      <c r="BZ59" s="854"/>
      <c r="CA59" s="854"/>
      <c r="CB59" s="854"/>
      <c r="CC59" s="854"/>
      <c r="CD59" s="854"/>
      <c r="CE59" s="854"/>
      <c r="CF59" s="855"/>
      <c r="CG59" s="853"/>
      <c r="CH59" s="854"/>
      <c r="CI59" s="854"/>
      <c r="CJ59" s="854"/>
      <c r="CK59" s="854"/>
      <c r="CL59" s="854"/>
      <c r="CM59" s="854"/>
      <c r="CN59" s="854"/>
      <c r="CO59" s="854"/>
      <c r="CP59" s="855"/>
      <c r="CQ59" s="853"/>
      <c r="CR59" s="854"/>
      <c r="CS59" s="854"/>
      <c r="CT59" s="854"/>
      <c r="CU59" s="854"/>
      <c r="CV59" s="854"/>
      <c r="CW59" s="854"/>
      <c r="CX59" s="854"/>
      <c r="CY59" s="854"/>
      <c r="CZ59" s="855"/>
    </row>
    <row r="60" spans="5:104" ht="3.75" customHeight="1">
      <c r="E60" s="856"/>
      <c r="F60" s="857"/>
      <c r="G60" s="857"/>
      <c r="H60" s="857"/>
      <c r="I60" s="857"/>
      <c r="J60" s="857"/>
      <c r="K60" s="857"/>
      <c r="L60" s="857"/>
      <c r="M60" s="857"/>
      <c r="N60" s="858"/>
      <c r="O60" s="856"/>
      <c r="P60" s="857"/>
      <c r="Q60" s="857"/>
      <c r="R60" s="857"/>
      <c r="S60" s="857"/>
      <c r="T60" s="857"/>
      <c r="U60" s="857"/>
      <c r="V60" s="857"/>
      <c r="W60" s="857"/>
      <c r="X60" s="858"/>
      <c r="Y60" s="856"/>
      <c r="Z60" s="857"/>
      <c r="AA60" s="857"/>
      <c r="AB60" s="857"/>
      <c r="AC60" s="857"/>
      <c r="AD60" s="857"/>
      <c r="AE60" s="857"/>
      <c r="AF60" s="857"/>
      <c r="AG60" s="857"/>
      <c r="AH60" s="858"/>
      <c r="AI60" s="856"/>
      <c r="AJ60" s="857"/>
      <c r="AK60" s="857"/>
      <c r="AL60" s="857"/>
      <c r="AM60" s="857"/>
      <c r="AN60" s="857"/>
      <c r="AO60" s="857"/>
      <c r="AP60" s="857"/>
      <c r="AQ60" s="857"/>
      <c r="AR60" s="858"/>
      <c r="AS60" s="856"/>
      <c r="AT60" s="857"/>
      <c r="AU60" s="857"/>
      <c r="AV60" s="857"/>
      <c r="AW60" s="857"/>
      <c r="AX60" s="857"/>
      <c r="AY60" s="857"/>
      <c r="AZ60" s="857"/>
      <c r="BA60" s="857"/>
      <c r="BB60" s="858"/>
      <c r="BC60" s="856"/>
      <c r="BD60" s="857"/>
      <c r="BE60" s="857"/>
      <c r="BF60" s="857"/>
      <c r="BG60" s="857"/>
      <c r="BH60" s="857"/>
      <c r="BI60" s="857"/>
      <c r="BJ60" s="857"/>
      <c r="BK60" s="857"/>
      <c r="BL60" s="858"/>
      <c r="BM60" s="856"/>
      <c r="BN60" s="857"/>
      <c r="BO60" s="857"/>
      <c r="BP60" s="857"/>
      <c r="BQ60" s="857"/>
      <c r="BR60" s="857"/>
      <c r="BS60" s="857"/>
      <c r="BT60" s="857"/>
      <c r="BU60" s="857"/>
      <c r="BV60" s="858"/>
      <c r="BW60" s="856"/>
      <c r="BX60" s="857"/>
      <c r="BY60" s="857"/>
      <c r="BZ60" s="857"/>
      <c r="CA60" s="857"/>
      <c r="CB60" s="857"/>
      <c r="CC60" s="857"/>
      <c r="CD60" s="857"/>
      <c r="CE60" s="857"/>
      <c r="CF60" s="858"/>
      <c r="CG60" s="856"/>
      <c r="CH60" s="857"/>
      <c r="CI60" s="857"/>
      <c r="CJ60" s="857"/>
      <c r="CK60" s="857"/>
      <c r="CL60" s="857"/>
      <c r="CM60" s="857"/>
      <c r="CN60" s="857"/>
      <c r="CO60" s="857"/>
      <c r="CP60" s="858"/>
      <c r="CQ60" s="856"/>
      <c r="CR60" s="857"/>
      <c r="CS60" s="857"/>
      <c r="CT60" s="857"/>
      <c r="CU60" s="857"/>
      <c r="CV60" s="857"/>
      <c r="CW60" s="857"/>
      <c r="CX60" s="857"/>
      <c r="CY60" s="857"/>
      <c r="CZ60" s="858"/>
    </row>
    <row r="61" spans="5:104" ht="3.75" customHeight="1">
      <c r="E61" s="856"/>
      <c r="F61" s="857"/>
      <c r="G61" s="857"/>
      <c r="H61" s="857"/>
      <c r="I61" s="857"/>
      <c r="J61" s="857"/>
      <c r="K61" s="857"/>
      <c r="L61" s="857"/>
      <c r="M61" s="857"/>
      <c r="N61" s="858"/>
      <c r="O61" s="856"/>
      <c r="P61" s="857"/>
      <c r="Q61" s="857"/>
      <c r="R61" s="857"/>
      <c r="S61" s="857"/>
      <c r="T61" s="857"/>
      <c r="U61" s="857"/>
      <c r="V61" s="857"/>
      <c r="W61" s="857"/>
      <c r="X61" s="858"/>
      <c r="Y61" s="856"/>
      <c r="Z61" s="857"/>
      <c r="AA61" s="857"/>
      <c r="AB61" s="857"/>
      <c r="AC61" s="857"/>
      <c r="AD61" s="857"/>
      <c r="AE61" s="857"/>
      <c r="AF61" s="857"/>
      <c r="AG61" s="857"/>
      <c r="AH61" s="858"/>
      <c r="AI61" s="856"/>
      <c r="AJ61" s="857"/>
      <c r="AK61" s="857"/>
      <c r="AL61" s="857"/>
      <c r="AM61" s="857"/>
      <c r="AN61" s="857"/>
      <c r="AO61" s="857"/>
      <c r="AP61" s="857"/>
      <c r="AQ61" s="857"/>
      <c r="AR61" s="858"/>
      <c r="AS61" s="856"/>
      <c r="AT61" s="857"/>
      <c r="AU61" s="857"/>
      <c r="AV61" s="857"/>
      <c r="AW61" s="857"/>
      <c r="AX61" s="857"/>
      <c r="AY61" s="857"/>
      <c r="AZ61" s="857"/>
      <c r="BA61" s="857"/>
      <c r="BB61" s="858"/>
      <c r="BC61" s="856"/>
      <c r="BD61" s="857"/>
      <c r="BE61" s="857"/>
      <c r="BF61" s="857"/>
      <c r="BG61" s="857"/>
      <c r="BH61" s="857"/>
      <c r="BI61" s="857"/>
      <c r="BJ61" s="857"/>
      <c r="BK61" s="857"/>
      <c r="BL61" s="858"/>
      <c r="BM61" s="856"/>
      <c r="BN61" s="857"/>
      <c r="BO61" s="857"/>
      <c r="BP61" s="857"/>
      <c r="BQ61" s="857"/>
      <c r="BR61" s="857"/>
      <c r="BS61" s="857"/>
      <c r="BT61" s="857"/>
      <c r="BU61" s="857"/>
      <c r="BV61" s="858"/>
      <c r="BW61" s="856"/>
      <c r="BX61" s="857"/>
      <c r="BY61" s="857"/>
      <c r="BZ61" s="857"/>
      <c r="CA61" s="857"/>
      <c r="CB61" s="857"/>
      <c r="CC61" s="857"/>
      <c r="CD61" s="857"/>
      <c r="CE61" s="857"/>
      <c r="CF61" s="858"/>
      <c r="CG61" s="856"/>
      <c r="CH61" s="857"/>
      <c r="CI61" s="857"/>
      <c r="CJ61" s="857"/>
      <c r="CK61" s="857"/>
      <c r="CL61" s="857"/>
      <c r="CM61" s="857"/>
      <c r="CN61" s="857"/>
      <c r="CO61" s="857"/>
      <c r="CP61" s="858"/>
      <c r="CQ61" s="856"/>
      <c r="CR61" s="857"/>
      <c r="CS61" s="857"/>
      <c r="CT61" s="857"/>
      <c r="CU61" s="857"/>
      <c r="CV61" s="857"/>
      <c r="CW61" s="857"/>
      <c r="CX61" s="857"/>
      <c r="CY61" s="857"/>
      <c r="CZ61" s="858"/>
    </row>
    <row r="62" spans="5:104" ht="3.75" customHeight="1">
      <c r="E62" s="856"/>
      <c r="F62" s="857"/>
      <c r="G62" s="857"/>
      <c r="H62" s="857"/>
      <c r="I62" s="857"/>
      <c r="J62" s="857"/>
      <c r="K62" s="857"/>
      <c r="L62" s="857"/>
      <c r="M62" s="857"/>
      <c r="N62" s="858"/>
      <c r="O62" s="856"/>
      <c r="P62" s="857"/>
      <c r="Q62" s="857"/>
      <c r="R62" s="857"/>
      <c r="S62" s="857"/>
      <c r="T62" s="857"/>
      <c r="U62" s="857"/>
      <c r="V62" s="857"/>
      <c r="W62" s="857"/>
      <c r="X62" s="858"/>
      <c r="Y62" s="856"/>
      <c r="Z62" s="857"/>
      <c r="AA62" s="857"/>
      <c r="AB62" s="857"/>
      <c r="AC62" s="857"/>
      <c r="AD62" s="857"/>
      <c r="AE62" s="857"/>
      <c r="AF62" s="857"/>
      <c r="AG62" s="857"/>
      <c r="AH62" s="858"/>
      <c r="AI62" s="856"/>
      <c r="AJ62" s="857"/>
      <c r="AK62" s="857"/>
      <c r="AL62" s="857"/>
      <c r="AM62" s="857"/>
      <c r="AN62" s="857"/>
      <c r="AO62" s="857"/>
      <c r="AP62" s="857"/>
      <c r="AQ62" s="857"/>
      <c r="AR62" s="858"/>
      <c r="AS62" s="856"/>
      <c r="AT62" s="857"/>
      <c r="AU62" s="857"/>
      <c r="AV62" s="857"/>
      <c r="AW62" s="857"/>
      <c r="AX62" s="857"/>
      <c r="AY62" s="857"/>
      <c r="AZ62" s="857"/>
      <c r="BA62" s="857"/>
      <c r="BB62" s="858"/>
      <c r="BC62" s="856"/>
      <c r="BD62" s="857"/>
      <c r="BE62" s="857"/>
      <c r="BF62" s="857"/>
      <c r="BG62" s="857"/>
      <c r="BH62" s="857"/>
      <c r="BI62" s="857"/>
      <c r="BJ62" s="857"/>
      <c r="BK62" s="857"/>
      <c r="BL62" s="858"/>
      <c r="BM62" s="856"/>
      <c r="BN62" s="857"/>
      <c r="BO62" s="857"/>
      <c r="BP62" s="857"/>
      <c r="BQ62" s="857"/>
      <c r="BR62" s="857"/>
      <c r="BS62" s="857"/>
      <c r="BT62" s="857"/>
      <c r="BU62" s="857"/>
      <c r="BV62" s="858"/>
      <c r="BW62" s="856"/>
      <c r="BX62" s="857"/>
      <c r="BY62" s="857"/>
      <c r="BZ62" s="857"/>
      <c r="CA62" s="857"/>
      <c r="CB62" s="857"/>
      <c r="CC62" s="857"/>
      <c r="CD62" s="857"/>
      <c r="CE62" s="857"/>
      <c r="CF62" s="858"/>
      <c r="CG62" s="856"/>
      <c r="CH62" s="857"/>
      <c r="CI62" s="857"/>
      <c r="CJ62" s="857"/>
      <c r="CK62" s="857"/>
      <c r="CL62" s="857"/>
      <c r="CM62" s="857"/>
      <c r="CN62" s="857"/>
      <c r="CO62" s="857"/>
      <c r="CP62" s="858"/>
      <c r="CQ62" s="856"/>
      <c r="CR62" s="857"/>
      <c r="CS62" s="857"/>
      <c r="CT62" s="857"/>
      <c r="CU62" s="857"/>
      <c r="CV62" s="857"/>
      <c r="CW62" s="857"/>
      <c r="CX62" s="857"/>
      <c r="CY62" s="857"/>
      <c r="CZ62" s="858"/>
    </row>
    <row r="63" spans="5:104" ht="3.75" customHeight="1">
      <c r="E63" s="856"/>
      <c r="F63" s="857"/>
      <c r="G63" s="857"/>
      <c r="H63" s="857"/>
      <c r="I63" s="857"/>
      <c r="J63" s="857"/>
      <c r="K63" s="857"/>
      <c r="L63" s="857"/>
      <c r="M63" s="857"/>
      <c r="N63" s="858"/>
      <c r="O63" s="856"/>
      <c r="P63" s="857"/>
      <c r="Q63" s="857"/>
      <c r="R63" s="857"/>
      <c r="S63" s="857"/>
      <c r="T63" s="857"/>
      <c r="U63" s="857"/>
      <c r="V63" s="857"/>
      <c r="W63" s="857"/>
      <c r="X63" s="858"/>
      <c r="Y63" s="856"/>
      <c r="Z63" s="857"/>
      <c r="AA63" s="857"/>
      <c r="AB63" s="857"/>
      <c r="AC63" s="857"/>
      <c r="AD63" s="857"/>
      <c r="AE63" s="857"/>
      <c r="AF63" s="857"/>
      <c r="AG63" s="857"/>
      <c r="AH63" s="858"/>
      <c r="AI63" s="856"/>
      <c r="AJ63" s="857"/>
      <c r="AK63" s="857"/>
      <c r="AL63" s="857"/>
      <c r="AM63" s="857"/>
      <c r="AN63" s="857"/>
      <c r="AO63" s="857"/>
      <c r="AP63" s="857"/>
      <c r="AQ63" s="857"/>
      <c r="AR63" s="858"/>
      <c r="AS63" s="856"/>
      <c r="AT63" s="857"/>
      <c r="AU63" s="857"/>
      <c r="AV63" s="857"/>
      <c r="AW63" s="857"/>
      <c r="AX63" s="857"/>
      <c r="AY63" s="857"/>
      <c r="AZ63" s="857"/>
      <c r="BA63" s="857"/>
      <c r="BB63" s="858"/>
      <c r="BC63" s="856"/>
      <c r="BD63" s="857"/>
      <c r="BE63" s="857"/>
      <c r="BF63" s="857"/>
      <c r="BG63" s="857"/>
      <c r="BH63" s="857"/>
      <c r="BI63" s="857"/>
      <c r="BJ63" s="857"/>
      <c r="BK63" s="857"/>
      <c r="BL63" s="858"/>
      <c r="BM63" s="856"/>
      <c r="BN63" s="857"/>
      <c r="BO63" s="857"/>
      <c r="BP63" s="857"/>
      <c r="BQ63" s="857"/>
      <c r="BR63" s="857"/>
      <c r="BS63" s="857"/>
      <c r="BT63" s="857"/>
      <c r="BU63" s="857"/>
      <c r="BV63" s="858"/>
      <c r="BW63" s="856"/>
      <c r="BX63" s="857"/>
      <c r="BY63" s="857"/>
      <c r="BZ63" s="857"/>
      <c r="CA63" s="857"/>
      <c r="CB63" s="857"/>
      <c r="CC63" s="857"/>
      <c r="CD63" s="857"/>
      <c r="CE63" s="857"/>
      <c r="CF63" s="858"/>
      <c r="CG63" s="856"/>
      <c r="CH63" s="857"/>
      <c r="CI63" s="857"/>
      <c r="CJ63" s="857"/>
      <c r="CK63" s="857"/>
      <c r="CL63" s="857"/>
      <c r="CM63" s="857"/>
      <c r="CN63" s="857"/>
      <c r="CO63" s="857"/>
      <c r="CP63" s="858"/>
      <c r="CQ63" s="856"/>
      <c r="CR63" s="857"/>
      <c r="CS63" s="857"/>
      <c r="CT63" s="857"/>
      <c r="CU63" s="857"/>
      <c r="CV63" s="857"/>
      <c r="CW63" s="857"/>
      <c r="CX63" s="857"/>
      <c r="CY63" s="857"/>
      <c r="CZ63" s="858"/>
    </row>
    <row r="64" spans="5:104" ht="3.75" customHeight="1">
      <c r="E64" s="856"/>
      <c r="F64" s="857"/>
      <c r="G64" s="857"/>
      <c r="H64" s="857"/>
      <c r="I64" s="857"/>
      <c r="J64" s="857"/>
      <c r="K64" s="857"/>
      <c r="L64" s="857"/>
      <c r="M64" s="857"/>
      <c r="N64" s="858"/>
      <c r="O64" s="856"/>
      <c r="P64" s="857"/>
      <c r="Q64" s="857"/>
      <c r="R64" s="857"/>
      <c r="S64" s="857"/>
      <c r="T64" s="857"/>
      <c r="U64" s="857"/>
      <c r="V64" s="857"/>
      <c r="W64" s="857"/>
      <c r="X64" s="858"/>
      <c r="Y64" s="856"/>
      <c r="Z64" s="857"/>
      <c r="AA64" s="857"/>
      <c r="AB64" s="857"/>
      <c r="AC64" s="857"/>
      <c r="AD64" s="857"/>
      <c r="AE64" s="857"/>
      <c r="AF64" s="857"/>
      <c r="AG64" s="857"/>
      <c r="AH64" s="858"/>
      <c r="AI64" s="856"/>
      <c r="AJ64" s="857"/>
      <c r="AK64" s="857"/>
      <c r="AL64" s="857"/>
      <c r="AM64" s="857"/>
      <c r="AN64" s="857"/>
      <c r="AO64" s="857"/>
      <c r="AP64" s="857"/>
      <c r="AQ64" s="857"/>
      <c r="AR64" s="858"/>
      <c r="AS64" s="856"/>
      <c r="AT64" s="857"/>
      <c r="AU64" s="857"/>
      <c r="AV64" s="857"/>
      <c r="AW64" s="857"/>
      <c r="AX64" s="857"/>
      <c r="AY64" s="857"/>
      <c r="AZ64" s="857"/>
      <c r="BA64" s="857"/>
      <c r="BB64" s="858"/>
      <c r="BC64" s="856"/>
      <c r="BD64" s="857"/>
      <c r="BE64" s="857"/>
      <c r="BF64" s="857"/>
      <c r="BG64" s="857"/>
      <c r="BH64" s="857"/>
      <c r="BI64" s="857"/>
      <c r="BJ64" s="857"/>
      <c r="BK64" s="857"/>
      <c r="BL64" s="858"/>
      <c r="BM64" s="856"/>
      <c r="BN64" s="857"/>
      <c r="BO64" s="857"/>
      <c r="BP64" s="857"/>
      <c r="BQ64" s="857"/>
      <c r="BR64" s="857"/>
      <c r="BS64" s="857"/>
      <c r="BT64" s="857"/>
      <c r="BU64" s="857"/>
      <c r="BV64" s="858"/>
      <c r="BW64" s="856"/>
      <c r="BX64" s="857"/>
      <c r="BY64" s="857"/>
      <c r="BZ64" s="857"/>
      <c r="CA64" s="857"/>
      <c r="CB64" s="857"/>
      <c r="CC64" s="857"/>
      <c r="CD64" s="857"/>
      <c r="CE64" s="857"/>
      <c r="CF64" s="858"/>
      <c r="CG64" s="856"/>
      <c r="CH64" s="857"/>
      <c r="CI64" s="857"/>
      <c r="CJ64" s="857"/>
      <c r="CK64" s="857"/>
      <c r="CL64" s="857"/>
      <c r="CM64" s="857"/>
      <c r="CN64" s="857"/>
      <c r="CO64" s="857"/>
      <c r="CP64" s="858"/>
      <c r="CQ64" s="856"/>
      <c r="CR64" s="857"/>
      <c r="CS64" s="857"/>
      <c r="CT64" s="857"/>
      <c r="CU64" s="857"/>
      <c r="CV64" s="857"/>
      <c r="CW64" s="857"/>
      <c r="CX64" s="857"/>
      <c r="CY64" s="857"/>
      <c r="CZ64" s="858"/>
    </row>
    <row r="65" spans="5:104" ht="3.75" customHeight="1">
      <c r="E65" s="856"/>
      <c r="F65" s="857"/>
      <c r="G65" s="857"/>
      <c r="H65" s="857"/>
      <c r="I65" s="857"/>
      <c r="J65" s="857"/>
      <c r="K65" s="857"/>
      <c r="L65" s="857"/>
      <c r="M65" s="857"/>
      <c r="N65" s="858"/>
      <c r="O65" s="856"/>
      <c r="P65" s="857"/>
      <c r="Q65" s="857"/>
      <c r="R65" s="857"/>
      <c r="S65" s="857"/>
      <c r="T65" s="857"/>
      <c r="U65" s="857"/>
      <c r="V65" s="857"/>
      <c r="W65" s="857"/>
      <c r="X65" s="858"/>
      <c r="Y65" s="856"/>
      <c r="Z65" s="857"/>
      <c r="AA65" s="857"/>
      <c r="AB65" s="857"/>
      <c r="AC65" s="857"/>
      <c r="AD65" s="857"/>
      <c r="AE65" s="857"/>
      <c r="AF65" s="857"/>
      <c r="AG65" s="857"/>
      <c r="AH65" s="858"/>
      <c r="AI65" s="856"/>
      <c r="AJ65" s="857"/>
      <c r="AK65" s="857"/>
      <c r="AL65" s="857"/>
      <c r="AM65" s="857"/>
      <c r="AN65" s="857"/>
      <c r="AO65" s="857"/>
      <c r="AP65" s="857"/>
      <c r="AQ65" s="857"/>
      <c r="AR65" s="858"/>
      <c r="AS65" s="856"/>
      <c r="AT65" s="857"/>
      <c r="AU65" s="857"/>
      <c r="AV65" s="857"/>
      <c r="AW65" s="857"/>
      <c r="AX65" s="857"/>
      <c r="AY65" s="857"/>
      <c r="AZ65" s="857"/>
      <c r="BA65" s="857"/>
      <c r="BB65" s="858"/>
      <c r="BC65" s="856"/>
      <c r="BD65" s="857"/>
      <c r="BE65" s="857"/>
      <c r="BF65" s="857"/>
      <c r="BG65" s="857"/>
      <c r="BH65" s="857"/>
      <c r="BI65" s="857"/>
      <c r="BJ65" s="857"/>
      <c r="BK65" s="857"/>
      <c r="BL65" s="858"/>
      <c r="BM65" s="856"/>
      <c r="BN65" s="857"/>
      <c r="BO65" s="857"/>
      <c r="BP65" s="857"/>
      <c r="BQ65" s="857"/>
      <c r="BR65" s="857"/>
      <c r="BS65" s="857"/>
      <c r="BT65" s="857"/>
      <c r="BU65" s="857"/>
      <c r="BV65" s="858"/>
      <c r="BW65" s="856"/>
      <c r="BX65" s="857"/>
      <c r="BY65" s="857"/>
      <c r="BZ65" s="857"/>
      <c r="CA65" s="857"/>
      <c r="CB65" s="857"/>
      <c r="CC65" s="857"/>
      <c r="CD65" s="857"/>
      <c r="CE65" s="857"/>
      <c r="CF65" s="858"/>
      <c r="CG65" s="856"/>
      <c r="CH65" s="857"/>
      <c r="CI65" s="857"/>
      <c r="CJ65" s="857"/>
      <c r="CK65" s="857"/>
      <c r="CL65" s="857"/>
      <c r="CM65" s="857"/>
      <c r="CN65" s="857"/>
      <c r="CO65" s="857"/>
      <c r="CP65" s="858"/>
      <c r="CQ65" s="856"/>
      <c r="CR65" s="857"/>
      <c r="CS65" s="857"/>
      <c r="CT65" s="857"/>
      <c r="CU65" s="857"/>
      <c r="CV65" s="857"/>
      <c r="CW65" s="857"/>
      <c r="CX65" s="857"/>
      <c r="CY65" s="857"/>
      <c r="CZ65" s="858"/>
    </row>
    <row r="66" spans="5:104" ht="3.75" customHeight="1">
      <c r="E66" s="856"/>
      <c r="F66" s="857"/>
      <c r="G66" s="857"/>
      <c r="H66" s="857"/>
      <c r="I66" s="857"/>
      <c r="J66" s="857"/>
      <c r="K66" s="857"/>
      <c r="L66" s="857"/>
      <c r="M66" s="857"/>
      <c r="N66" s="858"/>
      <c r="O66" s="856"/>
      <c r="P66" s="857"/>
      <c r="Q66" s="857"/>
      <c r="R66" s="857"/>
      <c r="S66" s="857"/>
      <c r="T66" s="857"/>
      <c r="U66" s="857"/>
      <c r="V66" s="857"/>
      <c r="W66" s="857"/>
      <c r="X66" s="858"/>
      <c r="Y66" s="856"/>
      <c r="Z66" s="857"/>
      <c r="AA66" s="857"/>
      <c r="AB66" s="857"/>
      <c r="AC66" s="857"/>
      <c r="AD66" s="857"/>
      <c r="AE66" s="857"/>
      <c r="AF66" s="857"/>
      <c r="AG66" s="857"/>
      <c r="AH66" s="858"/>
      <c r="AI66" s="856"/>
      <c r="AJ66" s="857"/>
      <c r="AK66" s="857"/>
      <c r="AL66" s="857"/>
      <c r="AM66" s="857"/>
      <c r="AN66" s="857"/>
      <c r="AO66" s="857"/>
      <c r="AP66" s="857"/>
      <c r="AQ66" s="857"/>
      <c r="AR66" s="858"/>
      <c r="AS66" s="856"/>
      <c r="AT66" s="857"/>
      <c r="AU66" s="857"/>
      <c r="AV66" s="857"/>
      <c r="AW66" s="857"/>
      <c r="AX66" s="857"/>
      <c r="AY66" s="857"/>
      <c r="AZ66" s="857"/>
      <c r="BA66" s="857"/>
      <c r="BB66" s="858"/>
      <c r="BC66" s="856"/>
      <c r="BD66" s="857"/>
      <c r="BE66" s="857"/>
      <c r="BF66" s="857"/>
      <c r="BG66" s="857"/>
      <c r="BH66" s="857"/>
      <c r="BI66" s="857"/>
      <c r="BJ66" s="857"/>
      <c r="BK66" s="857"/>
      <c r="BL66" s="858"/>
      <c r="BM66" s="856"/>
      <c r="BN66" s="857"/>
      <c r="BO66" s="857"/>
      <c r="BP66" s="857"/>
      <c r="BQ66" s="857"/>
      <c r="BR66" s="857"/>
      <c r="BS66" s="857"/>
      <c r="BT66" s="857"/>
      <c r="BU66" s="857"/>
      <c r="BV66" s="858"/>
      <c r="BW66" s="856"/>
      <c r="BX66" s="857"/>
      <c r="BY66" s="857"/>
      <c r="BZ66" s="857"/>
      <c r="CA66" s="857"/>
      <c r="CB66" s="857"/>
      <c r="CC66" s="857"/>
      <c r="CD66" s="857"/>
      <c r="CE66" s="857"/>
      <c r="CF66" s="858"/>
      <c r="CG66" s="856"/>
      <c r="CH66" s="857"/>
      <c r="CI66" s="857"/>
      <c r="CJ66" s="857"/>
      <c r="CK66" s="857"/>
      <c r="CL66" s="857"/>
      <c r="CM66" s="857"/>
      <c r="CN66" s="857"/>
      <c r="CO66" s="857"/>
      <c r="CP66" s="858"/>
      <c r="CQ66" s="856"/>
      <c r="CR66" s="857"/>
      <c r="CS66" s="857"/>
      <c r="CT66" s="857"/>
      <c r="CU66" s="857"/>
      <c r="CV66" s="857"/>
      <c r="CW66" s="857"/>
      <c r="CX66" s="857"/>
      <c r="CY66" s="857"/>
      <c r="CZ66" s="858"/>
    </row>
    <row r="67" spans="5:104" ht="3.75" customHeight="1">
      <c r="E67" s="856"/>
      <c r="F67" s="857"/>
      <c r="G67" s="857"/>
      <c r="H67" s="857"/>
      <c r="I67" s="857"/>
      <c r="J67" s="857"/>
      <c r="K67" s="857"/>
      <c r="L67" s="857"/>
      <c r="M67" s="857"/>
      <c r="N67" s="858"/>
      <c r="O67" s="856"/>
      <c r="P67" s="857"/>
      <c r="Q67" s="857"/>
      <c r="R67" s="857"/>
      <c r="S67" s="857"/>
      <c r="T67" s="857"/>
      <c r="U67" s="857"/>
      <c r="V67" s="857"/>
      <c r="W67" s="857"/>
      <c r="X67" s="858"/>
      <c r="Y67" s="856"/>
      <c r="Z67" s="857"/>
      <c r="AA67" s="857"/>
      <c r="AB67" s="857"/>
      <c r="AC67" s="857"/>
      <c r="AD67" s="857"/>
      <c r="AE67" s="857"/>
      <c r="AF67" s="857"/>
      <c r="AG67" s="857"/>
      <c r="AH67" s="858"/>
      <c r="AI67" s="856"/>
      <c r="AJ67" s="857"/>
      <c r="AK67" s="857"/>
      <c r="AL67" s="857"/>
      <c r="AM67" s="857"/>
      <c r="AN67" s="857"/>
      <c r="AO67" s="857"/>
      <c r="AP67" s="857"/>
      <c r="AQ67" s="857"/>
      <c r="AR67" s="858"/>
      <c r="AS67" s="856"/>
      <c r="AT67" s="857"/>
      <c r="AU67" s="857"/>
      <c r="AV67" s="857"/>
      <c r="AW67" s="857"/>
      <c r="AX67" s="857"/>
      <c r="AY67" s="857"/>
      <c r="AZ67" s="857"/>
      <c r="BA67" s="857"/>
      <c r="BB67" s="858"/>
      <c r="BC67" s="856"/>
      <c r="BD67" s="857"/>
      <c r="BE67" s="857"/>
      <c r="BF67" s="857"/>
      <c r="BG67" s="857"/>
      <c r="BH67" s="857"/>
      <c r="BI67" s="857"/>
      <c r="BJ67" s="857"/>
      <c r="BK67" s="857"/>
      <c r="BL67" s="858"/>
      <c r="BM67" s="856"/>
      <c r="BN67" s="857"/>
      <c r="BO67" s="857"/>
      <c r="BP67" s="857"/>
      <c r="BQ67" s="857"/>
      <c r="BR67" s="857"/>
      <c r="BS67" s="857"/>
      <c r="BT67" s="857"/>
      <c r="BU67" s="857"/>
      <c r="BV67" s="858"/>
      <c r="BW67" s="856"/>
      <c r="BX67" s="857"/>
      <c r="BY67" s="857"/>
      <c r="BZ67" s="857"/>
      <c r="CA67" s="857"/>
      <c r="CB67" s="857"/>
      <c r="CC67" s="857"/>
      <c r="CD67" s="857"/>
      <c r="CE67" s="857"/>
      <c r="CF67" s="858"/>
      <c r="CG67" s="856"/>
      <c r="CH67" s="857"/>
      <c r="CI67" s="857"/>
      <c r="CJ67" s="857"/>
      <c r="CK67" s="857"/>
      <c r="CL67" s="857"/>
      <c r="CM67" s="857"/>
      <c r="CN67" s="857"/>
      <c r="CO67" s="857"/>
      <c r="CP67" s="858"/>
      <c r="CQ67" s="856"/>
      <c r="CR67" s="857"/>
      <c r="CS67" s="857"/>
      <c r="CT67" s="857"/>
      <c r="CU67" s="857"/>
      <c r="CV67" s="857"/>
      <c r="CW67" s="857"/>
      <c r="CX67" s="857"/>
      <c r="CY67" s="857"/>
      <c r="CZ67" s="858"/>
    </row>
    <row r="68" spans="5:104" ht="3.75" customHeight="1">
      <c r="E68" s="859"/>
      <c r="F68" s="860"/>
      <c r="G68" s="860"/>
      <c r="H68" s="860"/>
      <c r="I68" s="860"/>
      <c r="J68" s="860"/>
      <c r="K68" s="860"/>
      <c r="L68" s="860"/>
      <c r="M68" s="860"/>
      <c r="N68" s="861"/>
      <c r="O68" s="859"/>
      <c r="P68" s="860"/>
      <c r="Q68" s="860"/>
      <c r="R68" s="860"/>
      <c r="S68" s="860"/>
      <c r="T68" s="860"/>
      <c r="U68" s="860"/>
      <c r="V68" s="860"/>
      <c r="W68" s="860"/>
      <c r="X68" s="861"/>
      <c r="Y68" s="859"/>
      <c r="Z68" s="860"/>
      <c r="AA68" s="860"/>
      <c r="AB68" s="860"/>
      <c r="AC68" s="860"/>
      <c r="AD68" s="860"/>
      <c r="AE68" s="860"/>
      <c r="AF68" s="860"/>
      <c r="AG68" s="860"/>
      <c r="AH68" s="861"/>
      <c r="AI68" s="859"/>
      <c r="AJ68" s="860"/>
      <c r="AK68" s="860"/>
      <c r="AL68" s="860"/>
      <c r="AM68" s="860"/>
      <c r="AN68" s="860"/>
      <c r="AO68" s="860"/>
      <c r="AP68" s="860"/>
      <c r="AQ68" s="860"/>
      <c r="AR68" s="861"/>
      <c r="AS68" s="859"/>
      <c r="AT68" s="860"/>
      <c r="AU68" s="860"/>
      <c r="AV68" s="860"/>
      <c r="AW68" s="860"/>
      <c r="AX68" s="860"/>
      <c r="AY68" s="860"/>
      <c r="AZ68" s="860"/>
      <c r="BA68" s="860"/>
      <c r="BB68" s="861"/>
      <c r="BC68" s="859"/>
      <c r="BD68" s="860"/>
      <c r="BE68" s="860"/>
      <c r="BF68" s="860"/>
      <c r="BG68" s="860"/>
      <c r="BH68" s="860"/>
      <c r="BI68" s="860"/>
      <c r="BJ68" s="860"/>
      <c r="BK68" s="860"/>
      <c r="BL68" s="861"/>
      <c r="BM68" s="859"/>
      <c r="BN68" s="860"/>
      <c r="BO68" s="860"/>
      <c r="BP68" s="860"/>
      <c r="BQ68" s="860"/>
      <c r="BR68" s="860"/>
      <c r="BS68" s="860"/>
      <c r="BT68" s="860"/>
      <c r="BU68" s="860"/>
      <c r="BV68" s="861"/>
      <c r="BW68" s="859"/>
      <c r="BX68" s="860"/>
      <c r="BY68" s="860"/>
      <c r="BZ68" s="860"/>
      <c r="CA68" s="860"/>
      <c r="CB68" s="860"/>
      <c r="CC68" s="860"/>
      <c r="CD68" s="860"/>
      <c r="CE68" s="860"/>
      <c r="CF68" s="861"/>
      <c r="CG68" s="859"/>
      <c r="CH68" s="860"/>
      <c r="CI68" s="860"/>
      <c r="CJ68" s="860"/>
      <c r="CK68" s="860"/>
      <c r="CL68" s="860"/>
      <c r="CM68" s="860"/>
      <c r="CN68" s="860"/>
      <c r="CO68" s="860"/>
      <c r="CP68" s="861"/>
      <c r="CQ68" s="859"/>
      <c r="CR68" s="860"/>
      <c r="CS68" s="860"/>
      <c r="CT68" s="860"/>
      <c r="CU68" s="860"/>
      <c r="CV68" s="860"/>
      <c r="CW68" s="860"/>
      <c r="CX68" s="860"/>
      <c r="CY68" s="860"/>
      <c r="CZ68" s="861"/>
    </row>
  </sheetData>
  <pageMargins left="0.25" right="0.25" top="0.75" bottom="0.75" header="0.3" footer="0.3"/>
  <pageSetup paperSize="9" scale="1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64"/>
  <sheetViews>
    <sheetView workbookViewId="0">
      <selection activeCell="M47" sqref="M47"/>
    </sheetView>
  </sheetViews>
  <sheetFormatPr defaultColWidth="10.42578125" defaultRowHeight="22.5"/>
  <cols>
    <col min="1" max="1" width="10.140625" style="927" customWidth="1"/>
    <col min="2" max="2" width="32.42578125" style="926" customWidth="1"/>
    <col min="3" max="3" width="18.140625" style="927" customWidth="1"/>
    <col min="4" max="4" width="13.7109375" style="927" customWidth="1"/>
    <col min="5" max="5" width="16.7109375" style="927" customWidth="1"/>
    <col min="6" max="6" width="31.28515625" style="927" bestFit="1" customWidth="1"/>
    <col min="7" max="7" width="21.5703125" style="927" bestFit="1" customWidth="1"/>
    <col min="8" max="8" width="13.140625" style="926" bestFit="1" customWidth="1"/>
    <col min="9" max="9" width="21.28515625" style="926" bestFit="1" customWidth="1"/>
    <col min="10" max="10" width="25.5703125" style="926" bestFit="1" customWidth="1"/>
    <col min="11" max="12" width="10.42578125" style="926"/>
    <col min="13" max="13" width="15.140625" style="926" bestFit="1" customWidth="1"/>
    <col min="14" max="14" width="12.42578125" style="926" bestFit="1" customWidth="1"/>
    <col min="15" max="16" width="10.42578125" style="926"/>
    <col min="17" max="17" width="28.7109375" style="926" bestFit="1" customWidth="1"/>
    <col min="18" max="18" width="16.7109375" style="927" bestFit="1" customWidth="1"/>
    <col min="19" max="16384" width="10.42578125" style="926"/>
  </cols>
  <sheetData>
    <row r="1" spans="1:17" ht="29.25" customHeight="1">
      <c r="A1" s="1340" t="s">
        <v>1386</v>
      </c>
      <c r="B1" s="1340"/>
      <c r="C1" s="1340"/>
      <c r="D1" s="1340"/>
      <c r="E1" s="1340"/>
      <c r="F1" s="1340"/>
      <c r="G1" s="1340"/>
      <c r="H1" s="1340"/>
      <c r="I1" s="924"/>
      <c r="J1" s="925"/>
      <c r="K1" s="925"/>
      <c r="L1" s="925"/>
    </row>
    <row r="2" spans="1:17" ht="23.25">
      <c r="A2" s="1341" t="s">
        <v>1398</v>
      </c>
      <c r="B2" s="1341"/>
      <c r="C2" s="1341"/>
      <c r="D2" s="1341"/>
      <c r="E2" s="1341"/>
      <c r="F2" s="1341"/>
      <c r="G2" s="1341"/>
      <c r="H2" s="1341"/>
      <c r="I2" s="928"/>
    </row>
    <row r="3" spans="1:17" ht="23.25">
      <c r="A3" s="1341" t="s">
        <v>1387</v>
      </c>
      <c r="B3" s="1341"/>
      <c r="C3" s="1341"/>
      <c r="D3" s="1341"/>
      <c r="E3" s="1341"/>
      <c r="F3" s="1341"/>
      <c r="G3" s="1341"/>
      <c r="H3" s="1341"/>
      <c r="I3" s="928"/>
      <c r="Q3" s="929"/>
    </row>
    <row r="4" spans="1:17" ht="23.25">
      <c r="A4" s="928"/>
      <c r="B4" s="1346" t="s">
        <v>181</v>
      </c>
      <c r="C4" s="1347"/>
      <c r="D4" s="1347"/>
      <c r="E4" s="1348"/>
      <c r="F4" s="1349" t="s">
        <v>1399</v>
      </c>
      <c r="G4" s="1350"/>
      <c r="H4" s="1350"/>
      <c r="I4" s="1351"/>
      <c r="Q4" s="929"/>
    </row>
    <row r="5" spans="1:17" ht="23.25">
      <c r="A5" s="928"/>
      <c r="B5" s="997" t="s">
        <v>53</v>
      </c>
      <c r="C5" s="998" t="s">
        <v>1400</v>
      </c>
      <c r="D5" s="998" t="s">
        <v>1401</v>
      </c>
      <c r="E5" s="999" t="s">
        <v>741</v>
      </c>
      <c r="F5" s="997" t="s">
        <v>53</v>
      </c>
      <c r="G5" s="998" t="s">
        <v>1400</v>
      </c>
      <c r="H5" s="998" t="s">
        <v>1401</v>
      </c>
      <c r="I5" s="999" t="s">
        <v>741</v>
      </c>
      <c r="Q5" s="929"/>
    </row>
    <row r="6" spans="1:17" ht="23.25">
      <c r="A6" s="928"/>
      <c r="B6" s="1000" t="s">
        <v>1389</v>
      </c>
      <c r="C6" s="1001" t="s">
        <v>1536</v>
      </c>
      <c r="D6" s="1001"/>
      <c r="E6" s="1002" t="s">
        <v>1402</v>
      </c>
      <c r="F6" s="1000" t="s">
        <v>1389</v>
      </c>
      <c r="G6" s="1001" t="s">
        <v>1382</v>
      </c>
      <c r="H6" s="1001" t="s">
        <v>1403</v>
      </c>
      <c r="I6" s="1002" t="s">
        <v>1404</v>
      </c>
      <c r="Q6" s="929"/>
    </row>
    <row r="7" spans="1:17" ht="23.25">
      <c r="A7" s="928"/>
      <c r="B7" s="1000" t="s">
        <v>1405</v>
      </c>
      <c r="C7" s="1001"/>
      <c r="D7" s="1001"/>
      <c r="E7" s="1002" t="s">
        <v>1383</v>
      </c>
      <c r="F7" s="1000" t="s">
        <v>1406</v>
      </c>
      <c r="G7" s="1001"/>
      <c r="H7" s="1001" t="s">
        <v>1407</v>
      </c>
      <c r="I7" s="1002" t="s">
        <v>1408</v>
      </c>
      <c r="Q7" s="929"/>
    </row>
    <row r="8" spans="1:17" ht="23.25">
      <c r="A8" s="928"/>
      <c r="B8" s="1000" t="s">
        <v>1492</v>
      </c>
      <c r="C8" s="1001"/>
      <c r="D8" s="1001"/>
      <c r="E8" s="1002" t="s">
        <v>1347</v>
      </c>
      <c r="F8" s="1000" t="s">
        <v>1492</v>
      </c>
      <c r="G8" s="1001"/>
      <c r="H8" s="1001"/>
      <c r="I8" s="1002" t="s">
        <v>1383</v>
      </c>
      <c r="Q8" s="929"/>
    </row>
    <row r="9" spans="1:17" ht="23.25">
      <c r="A9" s="928"/>
      <c r="B9" s="1000" t="s">
        <v>1409</v>
      </c>
      <c r="C9" s="1001"/>
      <c r="D9" s="1001"/>
      <c r="E9" s="1002"/>
      <c r="F9" s="1000" t="s">
        <v>1409</v>
      </c>
      <c r="G9" s="1001"/>
      <c r="H9" s="1001"/>
      <c r="I9" s="1002" t="s">
        <v>1397</v>
      </c>
      <c r="Q9" s="929"/>
    </row>
    <row r="10" spans="1:17" ht="23.25">
      <c r="A10" s="928"/>
      <c r="B10" s="1000" t="s">
        <v>1395</v>
      </c>
      <c r="C10" s="1001"/>
      <c r="D10" s="1001"/>
      <c r="E10" s="1002"/>
      <c r="F10" s="1000" t="s">
        <v>1395</v>
      </c>
      <c r="G10" s="1001"/>
      <c r="H10" s="1001"/>
      <c r="I10" s="1002" t="s">
        <v>1396</v>
      </c>
      <c r="Q10" s="929"/>
    </row>
    <row r="11" spans="1:17" ht="23.25">
      <c r="A11" s="928"/>
      <c r="B11" s="1000" t="s">
        <v>1410</v>
      </c>
      <c r="C11" s="1001"/>
      <c r="D11" s="1001"/>
      <c r="E11" s="1002"/>
      <c r="F11" s="1000" t="s">
        <v>1410</v>
      </c>
      <c r="G11" s="1001"/>
      <c r="H11" s="1001"/>
      <c r="I11" s="1002" t="s">
        <v>1347</v>
      </c>
      <c r="Q11" s="929"/>
    </row>
    <row r="12" spans="1:17" ht="23.25">
      <c r="A12" s="928"/>
      <c r="B12" s="1000" t="s">
        <v>1411</v>
      </c>
      <c r="C12" s="1001"/>
      <c r="D12" s="1001"/>
      <c r="E12" s="1002"/>
      <c r="F12" s="1000" t="s">
        <v>1411</v>
      </c>
      <c r="G12" s="1001"/>
      <c r="H12" s="1001"/>
      <c r="I12" s="1002"/>
      <c r="Q12" s="929"/>
    </row>
    <row r="13" spans="1:17" ht="23.25">
      <c r="A13" s="928"/>
      <c r="B13" s="1000" t="s">
        <v>1378</v>
      </c>
      <c r="C13" s="1001"/>
      <c r="D13" s="1001"/>
      <c r="E13" s="1002"/>
      <c r="F13" s="1000" t="s">
        <v>1378</v>
      </c>
      <c r="G13" s="1001"/>
      <c r="H13" s="1001"/>
      <c r="I13" s="1002"/>
      <c r="Q13" s="929"/>
    </row>
    <row r="14" spans="1:17" ht="23.25">
      <c r="A14" s="928"/>
      <c r="B14" s="1000" t="s">
        <v>1412</v>
      </c>
      <c r="C14" s="1001"/>
      <c r="D14" s="1001"/>
      <c r="E14" s="1002"/>
      <c r="F14" s="1000" t="s">
        <v>1368</v>
      </c>
      <c r="G14" s="1001"/>
      <c r="H14" s="1001"/>
      <c r="I14" s="1002"/>
      <c r="Q14" s="929"/>
    </row>
    <row r="15" spans="1:17" ht="23.25">
      <c r="A15" s="928"/>
      <c r="B15" s="1003"/>
      <c r="C15" s="1004"/>
      <c r="D15" s="1004"/>
      <c r="E15" s="1005"/>
      <c r="F15" s="1003" t="s">
        <v>1412</v>
      </c>
      <c r="G15" s="1004"/>
      <c r="H15" s="1004"/>
      <c r="I15" s="1005"/>
      <c r="Q15" s="929"/>
    </row>
    <row r="16" spans="1:17" ht="23.25">
      <c r="A16" s="928"/>
      <c r="B16" s="927"/>
      <c r="H16" s="927"/>
      <c r="I16" s="927"/>
      <c r="Q16" s="929"/>
    </row>
    <row r="17" spans="1:18" ht="23.25">
      <c r="A17" s="928"/>
      <c r="B17" s="928"/>
      <c r="C17" s="928"/>
      <c r="D17" s="928"/>
      <c r="E17" s="928"/>
      <c r="F17" s="928"/>
      <c r="G17" s="928"/>
      <c r="H17" s="928"/>
      <c r="I17" s="928"/>
      <c r="Q17" s="929"/>
    </row>
    <row r="18" spans="1:18" ht="23.25">
      <c r="A18" s="928"/>
      <c r="B18" s="928"/>
      <c r="C18" s="928"/>
      <c r="D18" s="928"/>
      <c r="E18" s="928"/>
      <c r="F18" s="928"/>
      <c r="G18" s="928"/>
      <c r="H18" s="928"/>
      <c r="I18" s="928"/>
      <c r="Q18" s="929"/>
    </row>
    <row r="19" spans="1:18" ht="23.25">
      <c r="A19" s="928"/>
      <c r="B19" s="928"/>
      <c r="C19" s="928"/>
      <c r="D19" s="928"/>
      <c r="E19" s="928"/>
      <c r="F19" s="928"/>
      <c r="G19" s="928"/>
      <c r="H19" s="928"/>
      <c r="I19" s="928"/>
      <c r="Q19" s="929"/>
    </row>
    <row r="20" spans="1:18" ht="24" thickBot="1">
      <c r="A20" s="928"/>
      <c r="B20" s="928"/>
      <c r="C20" s="928"/>
      <c r="D20" s="928"/>
      <c r="E20" s="928"/>
      <c r="F20" s="928"/>
      <c r="G20" s="928"/>
      <c r="H20" s="928"/>
      <c r="I20" s="928"/>
      <c r="Q20" s="929"/>
    </row>
    <row r="21" spans="1:18" s="927" customFormat="1" ht="24" thickBot="1">
      <c r="A21" s="930" t="s">
        <v>854</v>
      </c>
      <c r="B21" s="930" t="s">
        <v>1413</v>
      </c>
      <c r="C21" s="930" t="s">
        <v>9</v>
      </c>
      <c r="D21" s="930" t="s">
        <v>181</v>
      </c>
      <c r="E21" s="930" t="s">
        <v>1399</v>
      </c>
      <c r="F21" s="930" t="s">
        <v>1046</v>
      </c>
      <c r="G21" s="1342" t="s">
        <v>1388</v>
      </c>
      <c r="H21" s="1342"/>
      <c r="I21" s="930" t="s">
        <v>1414</v>
      </c>
      <c r="J21" s="931" t="s">
        <v>1</v>
      </c>
      <c r="M21" s="1014" t="s">
        <v>1415</v>
      </c>
      <c r="N21" s="1024"/>
      <c r="O21" s="1025"/>
      <c r="Q21" s="1014" t="s">
        <v>1416</v>
      </c>
      <c r="R21" s="1016"/>
    </row>
    <row r="22" spans="1:18" ht="24" thickBot="1">
      <c r="A22" s="932" t="s">
        <v>53</v>
      </c>
      <c r="B22" s="933"/>
      <c r="C22" s="933"/>
      <c r="D22" s="933"/>
      <c r="E22" s="933"/>
      <c r="F22" s="933"/>
      <c r="G22" s="933"/>
      <c r="H22" s="933"/>
      <c r="I22" s="933"/>
      <c r="J22" s="1055"/>
      <c r="M22" s="1006" t="s">
        <v>1417</v>
      </c>
      <c r="N22" s="926" t="s">
        <v>1418</v>
      </c>
      <c r="O22" s="1002">
        <v>200</v>
      </c>
      <c r="Q22" s="1023" t="s">
        <v>1368</v>
      </c>
      <c r="R22" s="1021">
        <v>90</v>
      </c>
    </row>
    <row r="23" spans="1:18" ht="23.25" thickBot="1">
      <c r="A23" s="936">
        <v>1</v>
      </c>
      <c r="B23" s="937" t="s">
        <v>1405</v>
      </c>
      <c r="C23" s="938" t="s">
        <v>1424</v>
      </c>
      <c r="D23" s="939" t="s">
        <v>1419</v>
      </c>
      <c r="E23" s="938"/>
      <c r="F23" s="938" t="s">
        <v>142</v>
      </c>
      <c r="G23" s="938" t="s">
        <v>1394</v>
      </c>
      <c r="H23" s="937" t="s">
        <v>1393</v>
      </c>
      <c r="I23" s="937"/>
      <c r="J23" s="937"/>
      <c r="M23" s="1007" t="s">
        <v>1422</v>
      </c>
      <c r="N23" s="1008" t="s">
        <v>1423</v>
      </c>
      <c r="O23" s="1005"/>
      <c r="Q23" s="1007" t="s">
        <v>1493</v>
      </c>
      <c r="R23" s="1022">
        <v>60</v>
      </c>
    </row>
    <row r="24" spans="1:18" ht="24" thickBot="1">
      <c r="A24" s="940">
        <v>2</v>
      </c>
      <c r="B24" s="934" t="s">
        <v>1406</v>
      </c>
      <c r="C24" s="931" t="s">
        <v>1427</v>
      </c>
      <c r="D24" s="931"/>
      <c r="E24" s="935" t="s">
        <v>1419</v>
      </c>
      <c r="F24" s="931" t="s">
        <v>1428</v>
      </c>
      <c r="G24" s="931"/>
      <c r="H24" s="934"/>
      <c r="I24" s="934" t="s">
        <v>1429</v>
      </c>
      <c r="J24" s="934" t="s">
        <v>1430</v>
      </c>
      <c r="Q24" s="1026" t="s">
        <v>402</v>
      </c>
      <c r="R24" s="1027">
        <f ca="1">SUM(R22:R25)</f>
        <v>150</v>
      </c>
    </row>
    <row r="25" spans="1:18" ht="24" thickBot="1">
      <c r="A25" s="931">
        <v>3</v>
      </c>
      <c r="B25" s="934" t="s">
        <v>1389</v>
      </c>
      <c r="C25" s="931" t="s">
        <v>1390</v>
      </c>
      <c r="D25" s="935" t="s">
        <v>1419</v>
      </c>
      <c r="E25" s="935" t="s">
        <v>1419</v>
      </c>
      <c r="F25" s="931" t="s">
        <v>1391</v>
      </c>
      <c r="G25" s="931" t="s">
        <v>1392</v>
      </c>
      <c r="H25" s="934" t="s">
        <v>1393</v>
      </c>
      <c r="I25" s="934" t="s">
        <v>1420</v>
      </c>
      <c r="J25" s="934" t="s">
        <v>1421</v>
      </c>
      <c r="M25" s="1014" t="s">
        <v>1406</v>
      </c>
      <c r="N25" s="1015" t="s">
        <v>1425</v>
      </c>
      <c r="O25" s="1016" t="s">
        <v>1426</v>
      </c>
    </row>
    <row r="26" spans="1:18" ht="24" thickBot="1">
      <c r="A26" s="940">
        <v>4</v>
      </c>
      <c r="B26" s="934" t="s">
        <v>1492</v>
      </c>
      <c r="C26" s="931"/>
      <c r="D26" s="935" t="s">
        <v>1419</v>
      </c>
      <c r="E26" s="935" t="s">
        <v>1419</v>
      </c>
      <c r="F26" s="931" t="s">
        <v>142</v>
      </c>
      <c r="G26" s="931" t="s">
        <v>1392</v>
      </c>
      <c r="H26" s="934" t="s">
        <v>1393</v>
      </c>
      <c r="I26" s="934"/>
      <c r="J26" s="934"/>
      <c r="M26" s="1017" t="s">
        <v>1431</v>
      </c>
      <c r="N26" s="1018">
        <v>30</v>
      </c>
      <c r="O26" s="1019">
        <v>300</v>
      </c>
      <c r="Q26" s="1028" t="s">
        <v>1508</v>
      </c>
      <c r="R26" s="1013"/>
    </row>
    <row r="27" spans="1:18">
      <c r="A27" s="942">
        <v>5</v>
      </c>
      <c r="B27" s="943" t="s">
        <v>1409</v>
      </c>
      <c r="C27" s="944" t="s">
        <v>1434</v>
      </c>
      <c r="D27" s="939" t="s">
        <v>1419</v>
      </c>
      <c r="E27" s="939" t="s">
        <v>1419</v>
      </c>
      <c r="F27" s="1343" t="s">
        <v>1433</v>
      </c>
      <c r="G27" s="944"/>
      <c r="H27" s="943"/>
      <c r="I27" s="943" t="s">
        <v>1432</v>
      </c>
      <c r="J27" s="943" t="s">
        <v>142</v>
      </c>
      <c r="M27" s="1006" t="s">
        <v>1435</v>
      </c>
      <c r="N27" s="941">
        <v>30</v>
      </c>
      <c r="O27" s="1009">
        <v>100</v>
      </c>
      <c r="Q27" s="1006" t="s">
        <v>1409</v>
      </c>
      <c r="R27" s="1021" t="s">
        <v>1434</v>
      </c>
    </row>
    <row r="28" spans="1:18">
      <c r="A28" s="942">
        <v>6</v>
      </c>
      <c r="B28" s="943" t="s">
        <v>1395</v>
      </c>
      <c r="C28" s="944" t="s">
        <v>1436</v>
      </c>
      <c r="D28" s="939" t="s">
        <v>1419</v>
      </c>
      <c r="E28" s="939" t="s">
        <v>1419</v>
      </c>
      <c r="F28" s="1343"/>
      <c r="G28" s="944"/>
      <c r="H28" s="943"/>
      <c r="I28" s="943"/>
      <c r="J28" s="943"/>
      <c r="M28" s="1006" t="s">
        <v>1437</v>
      </c>
      <c r="O28" s="1009"/>
      <c r="Q28" s="1006" t="s">
        <v>1395</v>
      </c>
      <c r="R28" s="1021" t="s">
        <v>1436</v>
      </c>
    </row>
    <row r="29" spans="1:18">
      <c r="A29" s="942">
        <v>7</v>
      </c>
      <c r="B29" s="943" t="s">
        <v>1410</v>
      </c>
      <c r="C29" s="944" t="s">
        <v>1438</v>
      </c>
      <c r="D29" s="939" t="s">
        <v>1419</v>
      </c>
      <c r="E29" s="939" t="s">
        <v>1419</v>
      </c>
      <c r="F29" s="1343"/>
      <c r="G29" s="944"/>
      <c r="H29" s="943"/>
      <c r="I29" s="943"/>
      <c r="J29" s="943"/>
      <c r="M29" s="1006" t="s">
        <v>1439</v>
      </c>
      <c r="N29" s="941">
        <v>30</v>
      </c>
      <c r="O29" s="1009">
        <v>200</v>
      </c>
      <c r="Q29" s="1006" t="s">
        <v>1410</v>
      </c>
      <c r="R29" s="1021" t="s">
        <v>1438</v>
      </c>
    </row>
    <row r="30" spans="1:18" ht="23.25" thickBot="1">
      <c r="A30" s="936">
        <v>8</v>
      </c>
      <c r="B30" s="937" t="s">
        <v>1411</v>
      </c>
      <c r="C30" s="938" t="s">
        <v>1440</v>
      </c>
      <c r="D30" s="939" t="s">
        <v>1419</v>
      </c>
      <c r="E30" s="939" t="s">
        <v>1419</v>
      </c>
      <c r="F30" s="1344"/>
      <c r="G30" s="938"/>
      <c r="H30" s="937"/>
      <c r="I30" s="937"/>
      <c r="J30" s="937"/>
      <c r="M30" s="1006" t="s">
        <v>1441</v>
      </c>
      <c r="O30" s="1009"/>
      <c r="Q30" s="1007" t="s">
        <v>1411</v>
      </c>
      <c r="R30" s="1022" t="s">
        <v>1440</v>
      </c>
    </row>
    <row r="31" spans="1:18" ht="23.25" thickBot="1">
      <c r="A31" s="940">
        <v>9</v>
      </c>
      <c r="B31" s="934" t="s">
        <v>1378</v>
      </c>
      <c r="C31" s="931" t="s">
        <v>1390</v>
      </c>
      <c r="D31" s="935" t="s">
        <v>1419</v>
      </c>
      <c r="E31" s="935" t="s">
        <v>1419</v>
      </c>
      <c r="F31" s="931" t="s">
        <v>142</v>
      </c>
      <c r="G31" s="931" t="s">
        <v>1392</v>
      </c>
      <c r="H31" s="934"/>
      <c r="I31" s="934"/>
      <c r="J31" s="934"/>
      <c r="M31" s="1006" t="s">
        <v>1442</v>
      </c>
      <c r="O31" s="1009"/>
    </row>
    <row r="32" spans="1:18" ht="23.25">
      <c r="A32" s="945">
        <v>10</v>
      </c>
      <c r="B32" s="946" t="s">
        <v>1368</v>
      </c>
      <c r="C32" s="947" t="s">
        <v>1443</v>
      </c>
      <c r="D32" s="947" t="s">
        <v>784</v>
      </c>
      <c r="E32" s="948" t="s">
        <v>1419</v>
      </c>
      <c r="F32" s="1345" t="s">
        <v>1444</v>
      </c>
      <c r="G32" s="947"/>
      <c r="H32" s="946"/>
      <c r="I32" s="946" t="s">
        <v>1445</v>
      </c>
      <c r="J32" s="946"/>
      <c r="M32" s="1006" t="s">
        <v>1446</v>
      </c>
      <c r="O32" s="1009">
        <v>100</v>
      </c>
      <c r="Q32" s="1029" t="s">
        <v>142</v>
      </c>
      <c r="R32" s="1016"/>
    </row>
    <row r="33" spans="1:18" ht="23.25" thickBot="1">
      <c r="A33" s="936">
        <v>11</v>
      </c>
      <c r="B33" s="937" t="s">
        <v>1493</v>
      </c>
      <c r="C33" s="938" t="s">
        <v>1447</v>
      </c>
      <c r="D33" s="938" t="s">
        <v>784</v>
      </c>
      <c r="E33" s="949" t="s">
        <v>1419</v>
      </c>
      <c r="F33" s="1344"/>
      <c r="G33" s="938"/>
      <c r="H33" s="937"/>
      <c r="I33" s="937"/>
      <c r="J33" s="937"/>
      <c r="M33" s="1006" t="s">
        <v>1448</v>
      </c>
      <c r="O33" s="1009"/>
      <c r="Q33" s="1006" t="s">
        <v>1492</v>
      </c>
      <c r="R33" s="1021"/>
    </row>
    <row r="34" spans="1:18" ht="22.5" customHeight="1">
      <c r="A34" s="950" t="s">
        <v>1401</v>
      </c>
      <c r="B34" s="951"/>
      <c r="C34" s="951"/>
      <c r="D34" s="951"/>
      <c r="E34" s="951"/>
      <c r="F34" s="951"/>
      <c r="G34" s="951"/>
      <c r="H34" s="951"/>
      <c r="I34" s="951"/>
      <c r="J34" s="1056"/>
      <c r="M34" s="1006" t="s">
        <v>1449</v>
      </c>
      <c r="N34" s="941">
        <v>30</v>
      </c>
      <c r="O34" s="1009">
        <v>100</v>
      </c>
      <c r="Q34" s="1006" t="s">
        <v>1395</v>
      </c>
      <c r="R34" s="1021"/>
    </row>
    <row r="35" spans="1:18">
      <c r="A35" s="942">
        <v>12</v>
      </c>
      <c r="B35" s="943" t="s">
        <v>1450</v>
      </c>
      <c r="C35" s="944" t="s">
        <v>1451</v>
      </c>
      <c r="D35" s="939"/>
      <c r="E35" s="939" t="s">
        <v>1419</v>
      </c>
      <c r="F35" s="944" t="s">
        <v>1452</v>
      </c>
      <c r="G35" s="944"/>
      <c r="H35" s="943"/>
      <c r="I35" s="926" t="s">
        <v>1453</v>
      </c>
      <c r="J35" s="1057"/>
      <c r="M35" s="1006" t="s">
        <v>1454</v>
      </c>
      <c r="O35" s="1009"/>
      <c r="Q35" s="1006" t="s">
        <v>1410</v>
      </c>
      <c r="R35" s="1021"/>
    </row>
    <row r="36" spans="1:18" ht="23.25" thickBot="1">
      <c r="A36" s="942">
        <v>13</v>
      </c>
      <c r="B36" s="943" t="s">
        <v>1455</v>
      </c>
      <c r="C36" s="944" t="s">
        <v>1456</v>
      </c>
      <c r="D36" s="939"/>
      <c r="E36" s="939" t="s">
        <v>1419</v>
      </c>
      <c r="F36" s="944" t="s">
        <v>1457</v>
      </c>
      <c r="G36" s="944"/>
      <c r="H36" s="943"/>
      <c r="I36" s="926" t="s">
        <v>1458</v>
      </c>
      <c r="J36" s="1057"/>
      <c r="M36" s="1006" t="s">
        <v>1459</v>
      </c>
      <c r="N36" s="941">
        <v>30</v>
      </c>
      <c r="O36" s="1002"/>
      <c r="Q36" s="1006" t="s">
        <v>1411</v>
      </c>
      <c r="R36" s="1021"/>
    </row>
    <row r="37" spans="1:18" ht="24" thickBot="1">
      <c r="A37" s="950" t="s">
        <v>1400</v>
      </c>
      <c r="B37" s="951"/>
      <c r="C37" s="951"/>
      <c r="D37" s="951"/>
      <c r="E37" s="951"/>
      <c r="F37" s="951"/>
      <c r="G37" s="951"/>
      <c r="H37" s="951"/>
      <c r="I37" s="951"/>
      <c r="J37" s="1056"/>
      <c r="M37" s="1007" t="s">
        <v>1460</v>
      </c>
      <c r="N37" s="1020">
        <v>30</v>
      </c>
      <c r="O37" s="1005"/>
      <c r="Q37" s="1006" t="s">
        <v>1411</v>
      </c>
      <c r="R37" s="1021"/>
    </row>
    <row r="38" spans="1:18" ht="24" thickBot="1">
      <c r="A38" s="942"/>
      <c r="B38" s="943" t="s">
        <v>1536</v>
      </c>
      <c r="C38" s="944" t="s">
        <v>1537</v>
      </c>
      <c r="D38" s="939" t="s">
        <v>1419</v>
      </c>
      <c r="E38" s="939"/>
      <c r="F38" s="931" t="s">
        <v>142</v>
      </c>
      <c r="G38" s="931" t="s">
        <v>1392</v>
      </c>
      <c r="H38" s="943"/>
      <c r="J38" s="1057"/>
      <c r="M38" s="1010" t="s">
        <v>402</v>
      </c>
      <c r="N38" s="1011">
        <f>SUM(N26:N37)</f>
        <v>180</v>
      </c>
      <c r="O38" s="1012">
        <f>SUM(O26:O37)</f>
        <v>800</v>
      </c>
      <c r="Q38" s="1007" t="s">
        <v>1411</v>
      </c>
      <c r="R38" s="1022"/>
    </row>
    <row r="39" spans="1:18" ht="23.25" thickBot="1">
      <c r="A39" s="936"/>
      <c r="B39" s="937" t="s">
        <v>1382</v>
      </c>
      <c r="C39" s="938" t="s">
        <v>1538</v>
      </c>
      <c r="D39" s="949"/>
      <c r="E39" s="939" t="s">
        <v>1419</v>
      </c>
      <c r="F39" s="938"/>
      <c r="G39" s="938"/>
      <c r="H39" s="937"/>
      <c r="J39" s="1057"/>
    </row>
    <row r="40" spans="1:18" ht="23.25">
      <c r="A40" s="950" t="s">
        <v>741</v>
      </c>
      <c r="B40" s="951"/>
      <c r="C40" s="951"/>
      <c r="D40" s="951"/>
      <c r="E40" s="951"/>
      <c r="F40" s="951"/>
      <c r="G40" s="951"/>
      <c r="H40" s="951"/>
      <c r="I40" s="951"/>
      <c r="J40" s="1056"/>
    </row>
    <row r="41" spans="1:18">
      <c r="A41" s="942"/>
      <c r="B41" s="943" t="s">
        <v>1461</v>
      </c>
      <c r="C41" s="944"/>
      <c r="D41" s="944"/>
      <c r="E41" s="939" t="s">
        <v>1419</v>
      </c>
      <c r="F41" s="944" t="s">
        <v>1452</v>
      </c>
      <c r="G41" s="944"/>
      <c r="H41" s="943"/>
      <c r="I41" s="926" t="s">
        <v>1453</v>
      </c>
      <c r="J41" s="1057"/>
    </row>
    <row r="42" spans="1:18">
      <c r="A42" s="942"/>
      <c r="B42" s="943" t="s">
        <v>1462</v>
      </c>
      <c r="C42" s="944"/>
      <c r="D42" s="944"/>
      <c r="E42" s="939" t="s">
        <v>1419</v>
      </c>
      <c r="F42" s="944" t="s">
        <v>1457</v>
      </c>
      <c r="G42" s="944"/>
      <c r="H42" s="943"/>
      <c r="I42" s="926" t="s">
        <v>1458</v>
      </c>
      <c r="J42" s="1057"/>
    </row>
    <row r="43" spans="1:18">
      <c r="A43" s="942"/>
      <c r="B43" s="943" t="s">
        <v>1463</v>
      </c>
      <c r="C43" s="944"/>
      <c r="D43" s="939" t="s">
        <v>1419</v>
      </c>
      <c r="E43" s="939" t="s">
        <v>1419</v>
      </c>
      <c r="F43" s="1343" t="s">
        <v>142</v>
      </c>
      <c r="G43" s="1343" t="s">
        <v>1392</v>
      </c>
      <c r="H43" s="943"/>
      <c r="J43" s="1057"/>
    </row>
    <row r="44" spans="1:18">
      <c r="A44" s="942"/>
      <c r="B44" s="943" t="s">
        <v>1464</v>
      </c>
      <c r="C44" s="944"/>
      <c r="D44" s="944"/>
      <c r="E44" s="939" t="s">
        <v>1419</v>
      </c>
      <c r="F44" s="1343"/>
      <c r="G44" s="1343"/>
      <c r="H44" s="943"/>
      <c r="J44" s="1057"/>
    </row>
    <row r="45" spans="1:18">
      <c r="A45" s="942"/>
      <c r="B45" s="943" t="s">
        <v>1465</v>
      </c>
      <c r="C45" s="944"/>
      <c r="D45" s="944"/>
      <c r="E45" s="939" t="s">
        <v>1419</v>
      </c>
      <c r="F45" s="1343"/>
      <c r="G45" s="1343"/>
      <c r="H45" s="943"/>
      <c r="J45" s="1057"/>
    </row>
    <row r="46" spans="1:18">
      <c r="A46" s="952"/>
      <c r="B46" s="943" t="s">
        <v>1466</v>
      </c>
      <c r="C46" s="944"/>
      <c r="D46" s="939" t="s">
        <v>1419</v>
      </c>
      <c r="E46" s="939" t="s">
        <v>1419</v>
      </c>
      <c r="F46" s="1343"/>
      <c r="G46" s="1343"/>
      <c r="H46" s="943"/>
      <c r="J46" s="1057"/>
    </row>
    <row r="47" spans="1:18" ht="23.25" thickBot="1">
      <c r="A47" s="1058"/>
      <c r="B47" s="937" t="s">
        <v>1467</v>
      </c>
      <c r="C47" s="938"/>
      <c r="D47" s="949" t="s">
        <v>1419</v>
      </c>
      <c r="E47" s="949"/>
      <c r="F47" s="1344"/>
      <c r="G47" s="1344"/>
      <c r="H47" s="937"/>
      <c r="I47" s="1059"/>
      <c r="J47" s="1060"/>
    </row>
    <row r="48" spans="1:18">
      <c r="A48" s="926"/>
      <c r="C48" s="926"/>
      <c r="D48" s="926"/>
      <c r="E48" s="926"/>
      <c r="F48" s="926"/>
      <c r="G48" s="926"/>
    </row>
    <row r="49" spans="1:7">
      <c r="A49" s="926"/>
      <c r="C49" s="926"/>
      <c r="D49" s="926"/>
      <c r="E49" s="926"/>
      <c r="F49" s="926"/>
      <c r="G49" s="926"/>
    </row>
    <row r="50" spans="1:7">
      <c r="A50" s="926"/>
      <c r="C50" s="926"/>
      <c r="D50" s="926"/>
      <c r="E50" s="926"/>
      <c r="F50" s="926"/>
      <c r="G50" s="926"/>
    </row>
    <row r="51" spans="1:7">
      <c r="A51" s="926"/>
      <c r="C51" s="926"/>
      <c r="D51" s="926"/>
      <c r="E51" s="926"/>
      <c r="F51" s="926"/>
      <c r="G51" s="926"/>
    </row>
    <row r="52" spans="1:7">
      <c r="A52" s="926"/>
      <c r="C52" s="926"/>
      <c r="D52" s="926"/>
      <c r="E52" s="926"/>
      <c r="F52" s="926"/>
      <c r="G52" s="926"/>
    </row>
    <row r="53" spans="1:7">
      <c r="A53" s="926"/>
      <c r="C53" s="926"/>
      <c r="D53" s="926"/>
      <c r="E53" s="926"/>
      <c r="F53" s="926"/>
      <c r="G53" s="926"/>
    </row>
    <row r="54" spans="1:7">
      <c r="A54" s="926"/>
      <c r="C54" s="926"/>
      <c r="D54" s="926"/>
      <c r="E54" s="926"/>
      <c r="F54" s="926"/>
      <c r="G54" s="926"/>
    </row>
    <row r="55" spans="1:7">
      <c r="A55" s="926"/>
      <c r="C55" s="926"/>
      <c r="D55" s="926"/>
      <c r="E55" s="926"/>
      <c r="F55" s="926"/>
      <c r="G55" s="926"/>
    </row>
    <row r="56" spans="1:7">
      <c r="A56" s="926"/>
      <c r="C56" s="926"/>
      <c r="D56" s="926"/>
      <c r="E56" s="926"/>
      <c r="F56" s="926"/>
      <c r="G56" s="926"/>
    </row>
    <row r="57" spans="1:7">
      <c r="A57" s="926"/>
      <c r="C57" s="926"/>
      <c r="D57" s="926"/>
      <c r="E57" s="926"/>
      <c r="F57" s="926"/>
      <c r="G57" s="926"/>
    </row>
    <row r="58" spans="1:7">
      <c r="A58" s="926"/>
      <c r="C58" s="926"/>
      <c r="D58" s="926"/>
      <c r="E58" s="926"/>
      <c r="F58" s="926"/>
      <c r="G58" s="926"/>
    </row>
    <row r="59" spans="1:7">
      <c r="A59" s="926"/>
      <c r="C59" s="926"/>
      <c r="D59" s="926"/>
      <c r="E59" s="926"/>
      <c r="F59" s="926"/>
      <c r="G59" s="926"/>
    </row>
    <row r="60" spans="1:7">
      <c r="A60" s="926"/>
      <c r="C60" s="926"/>
      <c r="D60" s="926"/>
      <c r="E60" s="926"/>
      <c r="F60" s="926"/>
      <c r="G60" s="926"/>
    </row>
    <row r="61" spans="1:7">
      <c r="A61" s="926"/>
      <c r="C61" s="926"/>
      <c r="D61" s="926"/>
      <c r="E61" s="926"/>
      <c r="F61" s="926"/>
      <c r="G61" s="926"/>
    </row>
    <row r="62" spans="1:7">
      <c r="A62" s="926"/>
      <c r="C62" s="926"/>
      <c r="D62" s="926"/>
      <c r="E62" s="926"/>
      <c r="F62" s="926"/>
      <c r="G62" s="926"/>
    </row>
    <row r="63" spans="1:7">
      <c r="A63" s="926"/>
      <c r="C63" s="926"/>
      <c r="D63" s="926"/>
      <c r="E63" s="926"/>
      <c r="F63" s="926"/>
      <c r="G63" s="926"/>
    </row>
    <row r="64" spans="1:7">
      <c r="A64" s="926"/>
      <c r="C64" s="926"/>
      <c r="D64" s="926"/>
      <c r="E64" s="926"/>
      <c r="F64" s="926"/>
      <c r="G64" s="926"/>
    </row>
  </sheetData>
  <mergeCells count="10">
    <mergeCell ref="F32:F33"/>
    <mergeCell ref="F43:F47"/>
    <mergeCell ref="G43:G47"/>
    <mergeCell ref="B4:E4"/>
    <mergeCell ref="F4:I4"/>
    <mergeCell ref="A1:H1"/>
    <mergeCell ref="A2:H2"/>
    <mergeCell ref="A3:H3"/>
    <mergeCell ref="G21:H21"/>
    <mergeCell ref="F27:F3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30"/>
  <sheetViews>
    <sheetView workbookViewId="0">
      <selection activeCell="Q3" sqref="Q3"/>
    </sheetView>
  </sheetViews>
  <sheetFormatPr defaultRowHeight="26.25"/>
  <cols>
    <col min="1" max="16384" width="9.140625" style="552"/>
  </cols>
  <sheetData>
    <row r="1" spans="1:2">
      <c r="A1" s="552" t="s">
        <v>818</v>
      </c>
    </row>
    <row r="2" spans="1:2">
      <c r="A2" s="552" t="s">
        <v>819</v>
      </c>
    </row>
    <row r="4" spans="1:2">
      <c r="A4" s="552">
        <v>1</v>
      </c>
      <c r="B4" s="552" t="s">
        <v>820</v>
      </c>
    </row>
    <row r="12" spans="1:2">
      <c r="B12" s="552" t="s">
        <v>821</v>
      </c>
    </row>
    <row r="14" spans="1:2">
      <c r="A14" s="552">
        <v>2</v>
      </c>
      <c r="B14" s="552" t="s">
        <v>817</v>
      </c>
    </row>
    <row r="21" spans="1:2">
      <c r="A21" s="552">
        <v>3</v>
      </c>
      <c r="B21" s="552" t="s">
        <v>816</v>
      </c>
    </row>
    <row r="30" spans="1:2">
      <c r="A30" s="552">
        <v>4</v>
      </c>
      <c r="B30" s="552" t="s">
        <v>822</v>
      </c>
    </row>
  </sheetData>
  <pageMargins left="0.25" right="0.25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114"/>
  <sheetViews>
    <sheetView topLeftCell="B70" workbookViewId="0">
      <selection activeCell="E78" sqref="E78"/>
    </sheetView>
  </sheetViews>
  <sheetFormatPr defaultRowHeight="15"/>
  <cols>
    <col min="1" max="1" width="12.7109375" style="1130" bestFit="1" customWidth="1"/>
    <col min="2" max="2" width="12.28515625" style="1130" bestFit="1" customWidth="1"/>
    <col min="3" max="3" width="33.85546875" style="1130" bestFit="1" customWidth="1"/>
    <col min="4" max="4" width="25" style="1130" bestFit="1" customWidth="1"/>
    <col min="5" max="5" width="25.5703125" style="1130" bestFit="1" customWidth="1"/>
    <col min="6" max="6" width="14.42578125" style="1130" customWidth="1"/>
    <col min="7" max="7" width="27.7109375" style="1130" bestFit="1" customWidth="1"/>
    <col min="8" max="8" width="44.140625" style="1130" bestFit="1" customWidth="1"/>
    <col min="9" max="16384" width="9.140625" style="1130"/>
  </cols>
  <sheetData>
    <row r="1" spans="1:8">
      <c r="D1" s="1170" t="s">
        <v>1680</v>
      </c>
      <c r="E1" s="1170" t="s">
        <v>1681</v>
      </c>
      <c r="F1" s="1170" t="s">
        <v>1682</v>
      </c>
      <c r="G1" s="1170" t="s">
        <v>1683</v>
      </c>
    </row>
    <row r="2" spans="1:8">
      <c r="C2" s="1130" t="s">
        <v>1689</v>
      </c>
      <c r="D2" s="1137" t="s">
        <v>820</v>
      </c>
      <c r="E2" s="1137" t="s">
        <v>1647</v>
      </c>
      <c r="F2" s="1137" t="s">
        <v>1650</v>
      </c>
      <c r="G2" s="1137" t="s">
        <v>1657</v>
      </c>
    </row>
    <row r="5" spans="1:8">
      <c r="D5" s="1137"/>
      <c r="E5" s="1137"/>
      <c r="F5" s="1137" t="s">
        <v>1691</v>
      </c>
      <c r="G5" s="1137"/>
    </row>
    <row r="6" spans="1:8">
      <c r="D6" s="1137" t="s">
        <v>1633</v>
      </c>
      <c r="E6" s="1137" t="s">
        <v>1641</v>
      </c>
      <c r="F6" s="1137" t="s">
        <v>1693</v>
      </c>
      <c r="G6" s="1137" t="s">
        <v>1686</v>
      </c>
      <c r="H6" s="1168" t="s">
        <v>1690</v>
      </c>
    </row>
    <row r="7" spans="1:8">
      <c r="E7" s="1137"/>
      <c r="F7" s="1137" t="s">
        <v>1687</v>
      </c>
      <c r="G7" s="1137"/>
      <c r="H7" s="1167" t="s">
        <v>1688</v>
      </c>
    </row>
    <row r="8" spans="1:8">
      <c r="F8" s="1137" t="s">
        <v>737</v>
      </c>
      <c r="G8" s="1137" t="s">
        <v>226</v>
      </c>
    </row>
    <row r="9" spans="1:8">
      <c r="F9" s="1169" t="s">
        <v>1692</v>
      </c>
      <c r="G9" s="1137"/>
    </row>
    <row r="10" spans="1:8">
      <c r="F10" s="1137"/>
      <c r="G10" s="1137"/>
    </row>
    <row r="11" spans="1:8">
      <c r="A11" s="1352" t="s">
        <v>1615</v>
      </c>
      <c r="B11" s="1352"/>
      <c r="C11" s="1352"/>
      <c r="D11" s="1352"/>
      <c r="E11" s="1352"/>
      <c r="F11" s="1352"/>
      <c r="G11" s="1352"/>
      <c r="H11" s="1353"/>
    </row>
    <row r="12" spans="1:8">
      <c r="A12" s="1131" t="s">
        <v>1616</v>
      </c>
      <c r="B12" s="1132" t="s">
        <v>1617</v>
      </c>
      <c r="C12" s="1131" t="s">
        <v>7</v>
      </c>
      <c r="D12" s="1133" t="s">
        <v>1618</v>
      </c>
      <c r="E12" s="1134" t="s">
        <v>1619</v>
      </c>
      <c r="F12" s="1131" t="s">
        <v>1046</v>
      </c>
      <c r="G12" s="1135" t="s">
        <v>1620</v>
      </c>
      <c r="H12" s="1136" t="s">
        <v>1621</v>
      </c>
    </row>
    <row r="13" spans="1:8">
      <c r="A13" s="1137">
        <v>1</v>
      </c>
      <c r="B13" s="1138">
        <v>22326</v>
      </c>
      <c r="C13" s="1139" t="s">
        <v>1622</v>
      </c>
      <c r="D13" s="1139" t="s">
        <v>229</v>
      </c>
      <c r="E13" s="1140" t="s">
        <v>1684</v>
      </c>
      <c r="F13" s="1141"/>
      <c r="G13" s="1141"/>
      <c r="H13" s="1141"/>
    </row>
    <row r="14" spans="1:8">
      <c r="B14" s="1142">
        <v>8.4499999999999993</v>
      </c>
      <c r="C14" s="1139"/>
      <c r="D14" s="1139"/>
      <c r="E14" s="1140" t="s">
        <v>1624</v>
      </c>
      <c r="F14" s="1142"/>
      <c r="G14" s="1142"/>
      <c r="H14" s="1142"/>
    </row>
    <row r="15" spans="1:8">
      <c r="B15" s="1142"/>
      <c r="C15" s="1139"/>
      <c r="D15" s="1139"/>
      <c r="E15" s="1140" t="s">
        <v>1625</v>
      </c>
      <c r="F15" s="1142"/>
      <c r="G15" s="1142"/>
      <c r="H15" s="1142"/>
    </row>
    <row r="16" spans="1:8">
      <c r="B16" s="1142"/>
      <c r="C16" s="1139"/>
      <c r="D16" s="1139"/>
      <c r="E16" s="1140" t="s">
        <v>1626</v>
      </c>
      <c r="F16" s="1142"/>
      <c r="G16" s="1142"/>
      <c r="H16" s="1142"/>
    </row>
    <row r="17" spans="1:8">
      <c r="B17" s="1142"/>
      <c r="C17" s="1139"/>
      <c r="D17" s="1139"/>
      <c r="E17" s="1140" t="s">
        <v>1627</v>
      </c>
      <c r="F17" s="1142"/>
      <c r="G17" s="1142"/>
      <c r="H17" s="1142"/>
    </row>
    <row r="18" spans="1:8">
      <c r="B18" s="1142"/>
      <c r="C18" s="1139"/>
      <c r="D18" s="1139"/>
      <c r="E18" s="1140" t="s">
        <v>1628</v>
      </c>
      <c r="F18" s="1142"/>
      <c r="G18" s="1142"/>
      <c r="H18" s="1142"/>
    </row>
    <row r="19" spans="1:8">
      <c r="B19" s="1142"/>
      <c r="C19" s="1139"/>
      <c r="D19" s="1139"/>
      <c r="E19" s="1140" t="s">
        <v>1629</v>
      </c>
      <c r="F19" s="1142"/>
      <c r="G19" s="1142"/>
      <c r="H19" s="1142"/>
    </row>
    <row r="20" spans="1:8">
      <c r="B20" s="1142"/>
      <c r="C20" s="1139"/>
      <c r="D20" s="1139"/>
      <c r="E20" s="1140" t="s">
        <v>1630</v>
      </c>
      <c r="F20" s="1143"/>
      <c r="G20" s="1142"/>
      <c r="H20" s="1142"/>
    </row>
    <row r="21" spans="1:8">
      <c r="B21" s="1142"/>
      <c r="C21" s="1139"/>
      <c r="D21" s="1139"/>
      <c r="E21" s="1140" t="s">
        <v>1631</v>
      </c>
      <c r="F21" s="1142"/>
      <c r="G21" s="1142"/>
      <c r="H21" s="1142"/>
    </row>
    <row r="22" spans="1:8">
      <c r="B22" s="1142"/>
      <c r="C22" s="1139"/>
      <c r="D22" s="1139"/>
      <c r="E22" s="1140" t="s">
        <v>1632</v>
      </c>
      <c r="F22" s="1143" t="s">
        <v>1633</v>
      </c>
      <c r="G22" s="1142" t="s">
        <v>1634</v>
      </c>
      <c r="H22" s="1144" t="s">
        <v>1635</v>
      </c>
    </row>
    <row r="23" spans="1:8">
      <c r="B23" s="1142"/>
      <c r="C23" s="1139"/>
      <c r="D23" s="1139"/>
      <c r="E23" s="1140" t="s">
        <v>1636</v>
      </c>
      <c r="F23" s="1143"/>
      <c r="G23" s="1143" t="s">
        <v>1637</v>
      </c>
      <c r="H23" s="1144" t="s">
        <v>1638</v>
      </c>
    </row>
    <row r="24" spans="1:8">
      <c r="B24" s="1142"/>
      <c r="C24" s="1139"/>
      <c r="D24" s="1139"/>
      <c r="E24" s="1140" t="s">
        <v>1639</v>
      </c>
      <c r="F24" s="1142"/>
      <c r="G24" s="1143" t="s">
        <v>1633</v>
      </c>
      <c r="H24" s="1142"/>
    </row>
    <row r="25" spans="1:8">
      <c r="B25" s="1142"/>
      <c r="C25" s="1139"/>
      <c r="D25" s="1145"/>
      <c r="E25" s="1146" t="s">
        <v>1640</v>
      </c>
      <c r="F25" s="1142"/>
      <c r="G25" s="1143" t="s">
        <v>1641</v>
      </c>
      <c r="H25" s="1142"/>
    </row>
    <row r="26" spans="1:8">
      <c r="B26" s="1142"/>
      <c r="C26" s="1139"/>
      <c r="D26" s="1147" t="s">
        <v>1642</v>
      </c>
      <c r="E26" s="1148" t="s">
        <v>1643</v>
      </c>
      <c r="F26" s="1142"/>
      <c r="G26" s="1143"/>
      <c r="H26" s="1142"/>
    </row>
    <row r="27" spans="1:8">
      <c r="B27" s="1142"/>
      <c r="C27" s="1139"/>
      <c r="D27" s="1139"/>
      <c r="E27" s="1140" t="s">
        <v>1685</v>
      </c>
      <c r="F27" s="1142"/>
      <c r="G27" s="1142"/>
      <c r="H27" s="1142"/>
    </row>
    <row r="28" spans="1:8">
      <c r="B28" s="1142"/>
      <c r="C28" s="1139"/>
      <c r="D28" s="1139"/>
      <c r="E28" s="1140" t="s">
        <v>1645</v>
      </c>
      <c r="F28" s="1142"/>
      <c r="G28" s="1142"/>
      <c r="H28" s="1142"/>
    </row>
    <row r="29" spans="1:8">
      <c r="B29" s="1142"/>
      <c r="C29" s="1139"/>
      <c r="D29" s="1139"/>
      <c r="E29" s="1140" t="s">
        <v>1632</v>
      </c>
      <c r="F29" s="1142"/>
      <c r="G29" s="1142"/>
      <c r="H29" s="1142"/>
    </row>
    <row r="30" spans="1:8">
      <c r="B30" s="1142"/>
      <c r="C30" s="1139"/>
      <c r="D30" s="1139"/>
      <c r="E30" s="1140" t="s">
        <v>1646</v>
      </c>
      <c r="F30" s="1142"/>
      <c r="G30" s="1142"/>
      <c r="H30" s="1142"/>
    </row>
    <row r="31" spans="1:8">
      <c r="B31" s="1149"/>
      <c r="C31" s="1145"/>
      <c r="D31" s="1145"/>
      <c r="E31" s="1146" t="s">
        <v>1640</v>
      </c>
      <c r="F31" s="1149"/>
      <c r="G31" s="1149"/>
      <c r="H31" s="1149"/>
    </row>
    <row r="32" spans="1:8">
      <c r="A32" s="1150">
        <v>2</v>
      </c>
      <c r="B32" s="1142">
        <v>10.55</v>
      </c>
      <c r="C32" s="1142" t="s">
        <v>1647</v>
      </c>
      <c r="D32" s="1151" t="s">
        <v>229</v>
      </c>
      <c r="E32" s="1141" t="s">
        <v>1623</v>
      </c>
      <c r="F32" s="1141"/>
      <c r="G32" s="1141"/>
      <c r="H32" s="1141"/>
    </row>
    <row r="33" spans="1:8">
      <c r="B33" s="1142"/>
      <c r="C33" s="1142"/>
      <c r="D33" s="1152"/>
      <c r="E33" s="1142" t="s">
        <v>1624</v>
      </c>
      <c r="F33" s="1142"/>
      <c r="G33" s="1142"/>
      <c r="H33" s="1142"/>
    </row>
    <row r="34" spans="1:8">
      <c r="B34" s="1142"/>
      <c r="C34" s="1142"/>
      <c r="D34" s="1152"/>
      <c r="E34" s="1142" t="s">
        <v>1625</v>
      </c>
      <c r="F34" s="1142"/>
      <c r="G34" s="1142"/>
      <c r="H34" s="1142"/>
    </row>
    <row r="35" spans="1:8">
      <c r="B35" s="1142"/>
      <c r="C35" s="1142"/>
      <c r="D35" s="1152"/>
      <c r="E35" s="1142" t="s">
        <v>1626</v>
      </c>
      <c r="F35" s="1142"/>
      <c r="G35" s="1142"/>
      <c r="H35" s="1142"/>
    </row>
    <row r="36" spans="1:8">
      <c r="B36" s="1142"/>
      <c r="C36" s="1142"/>
      <c r="D36" s="1152"/>
      <c r="E36" s="1142" t="s">
        <v>1627</v>
      </c>
      <c r="F36" s="1143" t="s">
        <v>1641</v>
      </c>
      <c r="G36" s="1142" t="s">
        <v>1634</v>
      </c>
      <c r="H36" s="1144" t="s">
        <v>1648</v>
      </c>
    </row>
    <row r="37" spans="1:8">
      <c r="B37" s="1142"/>
      <c r="C37" s="1142"/>
      <c r="D37" s="1152"/>
      <c r="E37" s="1142" t="s">
        <v>1628</v>
      </c>
      <c r="F37" s="1142"/>
      <c r="G37" s="1143" t="s">
        <v>1637</v>
      </c>
      <c r="H37" s="1144" t="s">
        <v>1649</v>
      </c>
    </row>
    <row r="38" spans="1:8">
      <c r="B38" s="1142"/>
      <c r="C38" s="1142"/>
      <c r="D38" s="1152"/>
      <c r="E38" s="1142" t="s">
        <v>1629</v>
      </c>
      <c r="F38" s="1143"/>
      <c r="G38" s="1143" t="s">
        <v>1633</v>
      </c>
      <c r="H38" s="1142"/>
    </row>
    <row r="39" spans="1:8">
      <c r="B39" s="1142"/>
      <c r="C39" s="1142"/>
      <c r="D39" s="1152"/>
      <c r="E39" s="1142" t="s">
        <v>1630</v>
      </c>
      <c r="F39" s="1142"/>
      <c r="G39" s="1143" t="s">
        <v>1641</v>
      </c>
      <c r="H39" s="1142"/>
    </row>
    <row r="40" spans="1:8">
      <c r="B40" s="1142"/>
      <c r="C40" s="1142"/>
      <c r="D40" s="1152"/>
      <c r="E40" s="1142" t="s">
        <v>1631</v>
      </c>
      <c r="F40" s="1142"/>
      <c r="G40" s="1142"/>
      <c r="H40" s="1142"/>
    </row>
    <row r="41" spans="1:8">
      <c r="B41" s="1142"/>
      <c r="C41" s="1142"/>
      <c r="D41" s="1152"/>
      <c r="E41" s="1142" t="s">
        <v>1632</v>
      </c>
      <c r="F41" s="1142"/>
      <c r="G41" s="1142"/>
      <c r="H41" s="1142"/>
    </row>
    <row r="42" spans="1:8">
      <c r="B42" s="1142"/>
      <c r="C42" s="1142"/>
      <c r="D42" s="1152"/>
      <c r="E42" s="1142" t="s">
        <v>1636</v>
      </c>
      <c r="F42" s="1142"/>
      <c r="G42" s="1142"/>
      <c r="H42" s="1142"/>
    </row>
    <row r="43" spans="1:8">
      <c r="B43" s="1142"/>
      <c r="C43" s="1142"/>
      <c r="D43" s="1152"/>
      <c r="E43" s="1142" t="s">
        <v>1639</v>
      </c>
      <c r="F43" s="1142"/>
      <c r="G43" s="1142"/>
      <c r="H43" s="1142"/>
    </row>
    <row r="44" spans="1:8">
      <c r="B44" s="1149"/>
      <c r="C44" s="1149"/>
      <c r="D44" s="1153"/>
      <c r="E44" s="1149" t="s">
        <v>1640</v>
      </c>
      <c r="F44" s="1149"/>
      <c r="G44" s="1149"/>
      <c r="H44" s="1149"/>
    </row>
    <row r="45" spans="1:8">
      <c r="A45" s="1150">
        <v>3</v>
      </c>
      <c r="B45" s="1154">
        <v>12.05</v>
      </c>
      <c r="C45" s="1142" t="s">
        <v>1650</v>
      </c>
      <c r="D45" s="1141" t="s">
        <v>181</v>
      </c>
      <c r="E45" s="1148"/>
      <c r="F45" s="1155" t="s">
        <v>1651</v>
      </c>
      <c r="G45" s="1141"/>
      <c r="H45" s="1141"/>
    </row>
    <row r="46" spans="1:8">
      <c r="B46" s="1142"/>
      <c r="C46" s="1142"/>
      <c r="D46" s="1149"/>
      <c r="E46" s="1146"/>
      <c r="F46" s="1143" t="s">
        <v>1652</v>
      </c>
      <c r="G46" s="1142"/>
      <c r="H46" s="1142"/>
    </row>
    <row r="47" spans="1:8">
      <c r="B47" s="1142"/>
      <c r="C47" s="1142"/>
      <c r="D47" s="1142" t="s">
        <v>229</v>
      </c>
      <c r="E47" s="1152" t="s">
        <v>1623</v>
      </c>
      <c r="F47" s="1141"/>
      <c r="G47" s="1139"/>
      <c r="H47" s="1142"/>
    </row>
    <row r="48" spans="1:8">
      <c r="B48" s="1142"/>
      <c r="C48" s="1142"/>
      <c r="D48" s="1142"/>
      <c r="E48" s="1152" t="s">
        <v>1624</v>
      </c>
      <c r="F48" s="1142"/>
      <c r="G48" s="1139"/>
      <c r="H48" s="1142"/>
    </row>
    <row r="49" spans="1:8">
      <c r="B49" s="1142"/>
      <c r="C49" s="1142"/>
      <c r="D49" s="1142"/>
      <c r="E49" s="1152" t="s">
        <v>1625</v>
      </c>
      <c r="F49" s="1142"/>
      <c r="G49" s="1139"/>
      <c r="H49" s="1142"/>
    </row>
    <row r="50" spans="1:8">
      <c r="B50" s="1142"/>
      <c r="C50" s="1142"/>
      <c r="D50" s="1142"/>
      <c r="E50" s="1152" t="s">
        <v>1626</v>
      </c>
      <c r="F50" s="1142"/>
      <c r="G50" s="1139"/>
      <c r="H50" s="1142"/>
    </row>
    <row r="51" spans="1:8">
      <c r="B51" s="1142"/>
      <c r="C51" s="1142"/>
      <c r="D51" s="1142"/>
      <c r="E51" s="1152" t="s">
        <v>1627</v>
      </c>
      <c r="F51" s="1143" t="s">
        <v>737</v>
      </c>
      <c r="G51" s="1139" t="s">
        <v>1634</v>
      </c>
      <c r="H51" s="1144" t="s">
        <v>737</v>
      </c>
    </row>
    <row r="52" spans="1:8">
      <c r="B52" s="1142"/>
      <c r="C52" s="1142"/>
      <c r="D52" s="1142"/>
      <c r="E52" s="1152" t="s">
        <v>1628</v>
      </c>
      <c r="F52" s="1143"/>
      <c r="G52" s="1156" t="s">
        <v>1637</v>
      </c>
      <c r="H52" s="1144" t="s">
        <v>1653</v>
      </c>
    </row>
    <row r="53" spans="1:8">
      <c r="B53" s="1142"/>
      <c r="C53" s="1142"/>
      <c r="D53" s="1142"/>
      <c r="E53" s="1152" t="s">
        <v>1629</v>
      </c>
      <c r="F53" s="1142"/>
      <c r="G53" s="1156" t="s">
        <v>1633</v>
      </c>
      <c r="H53" s="1144" t="s">
        <v>1654</v>
      </c>
    </row>
    <row r="54" spans="1:8">
      <c r="B54" s="1142"/>
      <c r="C54" s="1142"/>
      <c r="D54" s="1142"/>
      <c r="E54" s="1152" t="s">
        <v>1630</v>
      </c>
      <c r="F54" s="1142"/>
      <c r="G54" s="1156" t="s">
        <v>1641</v>
      </c>
      <c r="H54" s="1142"/>
    </row>
    <row r="55" spans="1:8">
      <c r="B55" s="1142"/>
      <c r="C55" s="1142"/>
      <c r="D55" s="1142"/>
      <c r="E55" s="1152" t="s">
        <v>1631</v>
      </c>
      <c r="F55" s="1142"/>
      <c r="G55" s="1139"/>
      <c r="H55" s="1143" t="s">
        <v>1655</v>
      </c>
    </row>
    <row r="56" spans="1:8">
      <c r="B56" s="1142"/>
      <c r="C56" s="1142"/>
      <c r="D56" s="1142"/>
      <c r="E56" s="1152" t="s">
        <v>1632</v>
      </c>
      <c r="F56" s="1142"/>
      <c r="G56" s="1139"/>
      <c r="H56" s="1142"/>
    </row>
    <row r="57" spans="1:8">
      <c r="B57" s="1142"/>
      <c r="C57" s="1142"/>
      <c r="D57" s="1142"/>
      <c r="E57" s="1152" t="s">
        <v>1636</v>
      </c>
      <c r="F57" s="1142"/>
      <c r="G57" s="1139"/>
      <c r="H57" s="1142"/>
    </row>
    <row r="58" spans="1:8">
      <c r="B58" s="1142"/>
      <c r="C58" s="1142"/>
      <c r="D58" s="1142"/>
      <c r="E58" s="1152" t="s">
        <v>1639</v>
      </c>
      <c r="F58" s="1142"/>
      <c r="G58" s="1139"/>
      <c r="H58" s="1142"/>
    </row>
    <row r="59" spans="1:8">
      <c r="B59" s="1142"/>
      <c r="C59" s="1142"/>
      <c r="D59" s="1149"/>
      <c r="E59" s="1153" t="s">
        <v>1640</v>
      </c>
      <c r="F59" s="1142"/>
      <c r="G59" s="1145"/>
      <c r="H59" s="1149"/>
    </row>
    <row r="60" spans="1:8">
      <c r="A60" s="1150">
        <v>4</v>
      </c>
      <c r="B60" s="1154" t="s">
        <v>1656</v>
      </c>
      <c r="C60" s="1141" t="s">
        <v>1657</v>
      </c>
      <c r="D60" s="1147" t="s">
        <v>229</v>
      </c>
      <c r="E60" s="1148" t="s">
        <v>1623</v>
      </c>
      <c r="F60" s="1155"/>
      <c r="G60" s="1147"/>
      <c r="H60" s="1141"/>
    </row>
    <row r="61" spans="1:8">
      <c r="B61" s="1142"/>
      <c r="C61" s="1142"/>
      <c r="D61" s="1139"/>
      <c r="E61" s="1140" t="s">
        <v>1624</v>
      </c>
      <c r="F61" s="1143"/>
      <c r="G61" s="1139"/>
      <c r="H61" s="1142"/>
    </row>
    <row r="62" spans="1:8">
      <c r="B62" s="1142"/>
      <c r="C62" s="1142"/>
      <c r="D62" s="1139"/>
      <c r="E62" s="1140" t="s">
        <v>1625</v>
      </c>
      <c r="F62" s="1143"/>
      <c r="G62" s="1139"/>
      <c r="H62" s="1142"/>
    </row>
    <row r="63" spans="1:8">
      <c r="B63" s="1142"/>
      <c r="C63" s="1142"/>
      <c r="D63" s="1139"/>
      <c r="E63" s="1140" t="s">
        <v>1626</v>
      </c>
      <c r="F63" s="1143"/>
      <c r="G63" s="1139"/>
      <c r="H63" s="1142"/>
    </row>
    <row r="64" spans="1:8">
      <c r="B64" s="1142"/>
      <c r="C64" s="1142"/>
      <c r="D64" s="1139"/>
      <c r="E64" s="1140" t="s">
        <v>1627</v>
      </c>
      <c r="F64" s="1143"/>
      <c r="G64" s="1139"/>
      <c r="H64" s="1142"/>
    </row>
    <row r="65" spans="2:8">
      <c r="B65" s="1142"/>
      <c r="C65" s="1142"/>
      <c r="D65" s="1139"/>
      <c r="E65" s="1140" t="s">
        <v>1628</v>
      </c>
      <c r="F65" s="1143"/>
      <c r="G65" s="1139"/>
      <c r="H65" s="1142"/>
    </row>
    <row r="66" spans="2:8">
      <c r="B66" s="1142"/>
      <c r="C66" s="1142"/>
      <c r="D66" s="1139"/>
      <c r="E66" s="1140" t="s">
        <v>1629</v>
      </c>
      <c r="F66" s="1143"/>
      <c r="G66" s="1139"/>
      <c r="H66" s="1142"/>
    </row>
    <row r="67" spans="2:8">
      <c r="B67" s="1142"/>
      <c r="C67" s="1142"/>
      <c r="D67" s="1139"/>
      <c r="E67" s="1140" t="s">
        <v>1630</v>
      </c>
      <c r="F67" s="1143"/>
      <c r="G67" s="1139"/>
      <c r="H67" s="1142"/>
    </row>
    <row r="68" spans="2:8">
      <c r="B68" s="1142"/>
      <c r="C68" s="1142"/>
      <c r="D68" s="1139"/>
      <c r="E68" s="1140" t="s">
        <v>1631</v>
      </c>
      <c r="F68" s="1143" t="s">
        <v>1641</v>
      </c>
      <c r="G68" s="1139" t="s">
        <v>1634</v>
      </c>
      <c r="H68" s="1144" t="s">
        <v>737</v>
      </c>
    </row>
    <row r="69" spans="2:8">
      <c r="B69" s="1142"/>
      <c r="C69" s="1142"/>
      <c r="D69" s="1139"/>
      <c r="E69" s="1140" t="s">
        <v>1632</v>
      </c>
      <c r="F69" s="1143" t="s">
        <v>1633</v>
      </c>
      <c r="G69" s="1156" t="s">
        <v>1637</v>
      </c>
      <c r="H69" s="1144" t="s">
        <v>1653</v>
      </c>
    </row>
    <row r="70" spans="2:8">
      <c r="B70" s="1142"/>
      <c r="C70" s="1142"/>
      <c r="D70" s="1139"/>
      <c r="E70" s="1140" t="s">
        <v>1636</v>
      </c>
      <c r="F70" s="1143"/>
      <c r="G70" s="1156" t="s">
        <v>1633</v>
      </c>
      <c r="H70" s="1142"/>
    </row>
    <row r="71" spans="2:8">
      <c r="B71" s="1142"/>
      <c r="C71" s="1142"/>
      <c r="D71" s="1139"/>
      <c r="E71" s="1140" t="s">
        <v>1639</v>
      </c>
      <c r="F71" s="1143"/>
      <c r="G71" s="1156" t="s">
        <v>1641</v>
      </c>
      <c r="H71" s="1143" t="s">
        <v>1658</v>
      </c>
    </row>
    <row r="72" spans="2:8">
      <c r="B72" s="1142"/>
      <c r="C72" s="1142"/>
      <c r="D72" s="1145"/>
      <c r="E72" s="1146" t="s">
        <v>1640</v>
      </c>
      <c r="F72" s="1143"/>
      <c r="G72" s="1139"/>
      <c r="H72" s="1142"/>
    </row>
    <row r="73" spans="2:8">
      <c r="B73" s="1142"/>
      <c r="C73" s="1142"/>
      <c r="D73" s="1147" t="s">
        <v>1642</v>
      </c>
      <c r="E73" s="1148" t="s">
        <v>1643</v>
      </c>
      <c r="F73" s="1142"/>
      <c r="G73" s="1139"/>
      <c r="H73" s="1142"/>
    </row>
    <row r="74" spans="2:8">
      <c r="B74" s="1142"/>
      <c r="C74" s="1142"/>
      <c r="D74" s="1139"/>
      <c r="E74" s="1140" t="s">
        <v>1685</v>
      </c>
      <c r="F74" s="1143"/>
      <c r="G74" s="1139"/>
      <c r="H74" s="1142"/>
    </row>
    <row r="75" spans="2:8">
      <c r="B75" s="1142"/>
      <c r="C75" s="1142"/>
      <c r="D75" s="1139"/>
      <c r="E75" s="1140" t="s">
        <v>1645</v>
      </c>
      <c r="F75" s="1143"/>
      <c r="G75" s="1139"/>
      <c r="H75" s="1142"/>
    </row>
    <row r="76" spans="2:8">
      <c r="B76" s="1142"/>
      <c r="C76" s="1142"/>
      <c r="D76" s="1139"/>
      <c r="E76" s="1140" t="s">
        <v>1632</v>
      </c>
      <c r="F76" s="1143"/>
      <c r="G76" s="1139"/>
      <c r="H76" s="1142"/>
    </row>
    <row r="77" spans="2:8">
      <c r="B77" s="1142"/>
      <c r="C77" s="1142"/>
      <c r="D77" s="1139"/>
      <c r="E77" s="1140" t="s">
        <v>1646</v>
      </c>
      <c r="F77" s="1143"/>
      <c r="G77" s="1139"/>
      <c r="H77" s="1142"/>
    </row>
    <row r="78" spans="2:8">
      <c r="B78" s="1142"/>
      <c r="C78" s="1142"/>
      <c r="D78" s="1145"/>
      <c r="E78" s="1146" t="s">
        <v>1640</v>
      </c>
      <c r="F78" s="1157"/>
      <c r="G78" s="1139"/>
      <c r="H78" s="1149"/>
    </row>
    <row r="79" spans="2:8">
      <c r="B79" s="1142"/>
      <c r="C79" s="1142"/>
      <c r="D79" s="1158" t="s">
        <v>1659</v>
      </c>
      <c r="E79" s="1141"/>
      <c r="F79" s="1159" t="s">
        <v>1425</v>
      </c>
      <c r="G79" s="1141"/>
      <c r="H79" s="1141"/>
    </row>
    <row r="80" spans="2:8">
      <c r="B80" s="1142"/>
      <c r="C80" s="1142"/>
      <c r="D80" s="1160"/>
      <c r="E80" s="1142"/>
      <c r="F80" s="1144" t="s">
        <v>1660</v>
      </c>
      <c r="G80" s="1142"/>
      <c r="H80" s="1142"/>
    </row>
    <row r="81" spans="1:8">
      <c r="B81" s="1142"/>
      <c r="C81" s="1142"/>
      <c r="D81" s="1160"/>
      <c r="E81" s="1142"/>
      <c r="F81" s="1161"/>
      <c r="G81" s="1142"/>
      <c r="H81" s="1142"/>
    </row>
    <row r="82" spans="1:8">
      <c r="B82" s="1142"/>
      <c r="C82" s="1142"/>
      <c r="D82" s="1160"/>
      <c r="E82" s="1142"/>
      <c r="F82" s="1144"/>
      <c r="G82" s="1142"/>
      <c r="H82" s="1142"/>
    </row>
    <row r="83" spans="1:8">
      <c r="B83" s="1142"/>
      <c r="C83" s="1142"/>
      <c r="D83" s="1160"/>
      <c r="E83" s="1142"/>
      <c r="F83" s="1142"/>
      <c r="G83" s="1142"/>
      <c r="H83" s="1149"/>
    </row>
    <row r="84" spans="1:8">
      <c r="A84" s="1354"/>
      <c r="B84" s="1355"/>
      <c r="C84" s="1356"/>
      <c r="D84" s="1356"/>
      <c r="E84" s="1356"/>
      <c r="F84" s="1356"/>
      <c r="G84" s="1356"/>
      <c r="H84" s="1356"/>
    </row>
    <row r="85" spans="1:8">
      <c r="B85" s="1162">
        <v>22328</v>
      </c>
      <c r="C85" s="1139" t="s">
        <v>1661</v>
      </c>
      <c r="D85" s="1142" t="s">
        <v>1662</v>
      </c>
      <c r="E85" s="1142" t="s">
        <v>1643</v>
      </c>
      <c r="F85" s="1171" t="s">
        <v>1425</v>
      </c>
      <c r="G85" s="1142"/>
      <c r="H85" s="1141" t="s">
        <v>1663</v>
      </c>
    </row>
    <row r="86" spans="1:8">
      <c r="A86" s="1140"/>
      <c r="B86" s="1163">
        <v>8.3000000000000007</v>
      </c>
      <c r="C86" s="1139"/>
      <c r="D86" s="1142"/>
      <c r="E86" s="1142" t="s">
        <v>1644</v>
      </c>
      <c r="F86" s="1156" t="s">
        <v>1651</v>
      </c>
      <c r="G86" s="1142"/>
      <c r="H86" s="1142" t="s">
        <v>1664</v>
      </c>
    </row>
    <row r="87" spans="1:8">
      <c r="A87" s="1140"/>
      <c r="B87" s="1142"/>
      <c r="C87" s="1139"/>
      <c r="D87" s="1142"/>
      <c r="E87" s="1142" t="s">
        <v>1645</v>
      </c>
      <c r="F87" s="1156" t="s">
        <v>737</v>
      </c>
      <c r="G87" s="1142"/>
      <c r="H87" s="1142" t="s">
        <v>1665</v>
      </c>
    </row>
    <row r="88" spans="1:8">
      <c r="A88" s="1140"/>
      <c r="B88" s="1142"/>
      <c r="C88" s="1139"/>
      <c r="D88" s="1142"/>
      <c r="E88" s="1142" t="s">
        <v>1632</v>
      </c>
      <c r="F88" s="1156" t="s">
        <v>1694</v>
      </c>
      <c r="G88" s="1142"/>
      <c r="H88" s="1142"/>
    </row>
    <row r="89" spans="1:8">
      <c r="A89" s="1140"/>
      <c r="B89" s="1142"/>
      <c r="C89" s="1139"/>
      <c r="D89" s="1142"/>
      <c r="E89" s="1142" t="s">
        <v>1646</v>
      </c>
      <c r="F89" s="1139"/>
      <c r="G89" s="1142"/>
      <c r="H89" s="1142"/>
    </row>
    <row r="90" spans="1:8">
      <c r="A90" s="1146"/>
      <c r="B90" s="1149"/>
      <c r="C90" s="1145"/>
      <c r="D90" s="1149"/>
      <c r="E90" s="1149" t="s">
        <v>1640</v>
      </c>
      <c r="F90" s="1145"/>
      <c r="G90" s="1149"/>
      <c r="H90" s="1149"/>
    </row>
    <row r="93" spans="1:8">
      <c r="A93" s="1164" t="s">
        <v>50</v>
      </c>
    </row>
    <row r="95" spans="1:8">
      <c r="A95" s="1072" t="s">
        <v>1584</v>
      </c>
    </row>
    <row r="96" spans="1:8">
      <c r="A96" s="1072" t="s">
        <v>1585</v>
      </c>
    </row>
    <row r="97" spans="1:3">
      <c r="A97" s="1165" t="s">
        <v>1666</v>
      </c>
    </row>
    <row r="98" spans="1:3">
      <c r="A98" s="1072" t="s">
        <v>1588</v>
      </c>
    </row>
    <row r="99" spans="1:3">
      <c r="A99" s="1166" t="s">
        <v>1667</v>
      </c>
    </row>
    <row r="102" spans="1:3">
      <c r="A102" s="1164" t="s">
        <v>1668</v>
      </c>
    </row>
    <row r="103" spans="1:3">
      <c r="A103" s="1072" t="s">
        <v>1669</v>
      </c>
      <c r="B103" s="1152"/>
      <c r="C103" s="1152"/>
    </row>
    <row r="104" spans="1:3">
      <c r="A104" s="1165" t="s">
        <v>1670</v>
      </c>
      <c r="B104" s="1152"/>
      <c r="C104" s="1152"/>
    </row>
    <row r="105" spans="1:3">
      <c r="A105" s="1072" t="s">
        <v>1671</v>
      </c>
      <c r="B105" s="1152"/>
      <c r="C105" s="1152"/>
    </row>
    <row r="107" spans="1:3">
      <c r="A107" s="1165" t="s">
        <v>1672</v>
      </c>
      <c r="B107" s="1152"/>
      <c r="C107" s="1152"/>
    </row>
    <row r="108" spans="1:3">
      <c r="A108" s="1165" t="s">
        <v>1673</v>
      </c>
      <c r="B108" s="1152"/>
      <c r="C108" s="1152"/>
    </row>
    <row r="109" spans="1:3">
      <c r="A109" s="1165" t="s">
        <v>1674</v>
      </c>
      <c r="B109" s="1152"/>
      <c r="C109" s="1152"/>
    </row>
    <row r="110" spans="1:3">
      <c r="A110" s="1165" t="s">
        <v>1675</v>
      </c>
      <c r="B110" s="1152"/>
      <c r="C110" s="1152"/>
    </row>
    <row r="111" spans="1:3">
      <c r="A111" s="1165" t="s">
        <v>1676</v>
      </c>
      <c r="B111" s="1152"/>
      <c r="C111" s="1152"/>
    </row>
    <row r="112" spans="1:3">
      <c r="A112" s="1165" t="s">
        <v>1677</v>
      </c>
      <c r="B112" s="1152"/>
      <c r="C112" s="1152"/>
    </row>
    <row r="113" spans="1:3">
      <c r="A113" s="1165" t="s">
        <v>1678</v>
      </c>
      <c r="B113" s="1152" t="s">
        <v>1679</v>
      </c>
      <c r="C113" s="1152"/>
    </row>
    <row r="114" spans="1:3">
      <c r="A114" s="1072"/>
      <c r="B114" s="1152"/>
      <c r="C114" s="1152"/>
    </row>
  </sheetData>
  <mergeCells count="2">
    <mergeCell ref="A11:H11"/>
    <mergeCell ref="A84:H8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9</vt:i4>
      </vt:variant>
    </vt:vector>
  </HeadingPairs>
  <TitlesOfParts>
    <vt:vector size="34" baseType="lpstr">
      <vt:lpstr>กำหนดการ</vt:lpstr>
      <vt:lpstr>Action Plan 905</vt:lpstr>
      <vt:lpstr>(14) Action Plan </vt:lpstr>
      <vt:lpstr>(14) ผังรถขบวนเสด็จฯ 905</vt:lpstr>
      <vt:lpstr>(14) ผังจุดประทับสันผา</vt:lpstr>
      <vt:lpstr>(14) Food Flow</vt:lpstr>
      <vt:lpstr>(14) เมนูอาหาร</vt:lpstr>
      <vt:lpstr>(14) แม่บ้านเตรียม</vt:lpstr>
      <vt:lpstr>(14) แผนงานแม่บ้าน</vt:lpstr>
      <vt:lpstr>กรรมการ และที่ปรึกษามูลนิธิฯ</vt:lpstr>
      <vt:lpstr>ร่าง  ผังผู้เข้าร่วมประชุม</vt:lpstr>
      <vt:lpstr>ขบวน 905</vt:lpstr>
      <vt:lpstr>เมนูอาหารรวม</vt:lpstr>
      <vt:lpstr>1.บ้านรับรอง'61</vt:lpstr>
      <vt:lpstr>2.อาคาร 1 VIP</vt:lpstr>
      <vt:lpstr>3.พระตำหนัก</vt:lpstr>
      <vt:lpstr>4อาคาร 2</vt:lpstr>
      <vt:lpstr>5.DTL</vt:lpstr>
      <vt:lpstr>6.อาคาร 1</vt:lpstr>
      <vt:lpstr>ตารางรถรับผู้บริหาร</vt:lpstr>
      <vt:lpstr>ตารางเวรนอนยานยนต์</vt:lpstr>
      <vt:lpstr>ตารางอยู่เวร ช่าง</vt:lpstr>
      <vt:lpstr>ตารางแม่บ้าน 2</vt:lpstr>
      <vt:lpstr>ตารางแม่บ้าน 1</vt:lpstr>
      <vt:lpstr>Ref. DTL60</vt:lpstr>
      <vt:lpstr>'(14) Action Plan '!Print_Area</vt:lpstr>
      <vt:lpstr>'1.บ้านรับรอง''61'!Print_Area</vt:lpstr>
      <vt:lpstr>'5.DTL'!Print_Area</vt:lpstr>
      <vt:lpstr>'กรรมการ และที่ปรึกษามูลนิธิฯ'!Print_Area</vt:lpstr>
      <vt:lpstr>'ขบวน 905'!Print_Area</vt:lpstr>
      <vt:lpstr>เมนูอาหารรวม!Print_Area</vt:lpstr>
      <vt:lpstr>'ร่าง  ผังผู้เข้าร่วมประชุม'!Print_Area</vt:lpstr>
      <vt:lpstr>'(14) Action Plan '!Print_Titles</vt:lpstr>
      <vt:lpstr>'Action Plan 905'!Print_Titles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Chonticha</dc:creator>
  <cp:lastModifiedBy>dt-klc017</cp:lastModifiedBy>
  <cp:lastPrinted>2018-02-06T10:55:32Z</cp:lastPrinted>
  <dcterms:created xsi:type="dcterms:W3CDTF">2018-01-30T06:26:25Z</dcterms:created>
  <dcterms:modified xsi:type="dcterms:W3CDTF">2018-02-12T04:56:19Z</dcterms:modified>
</cp:coreProperties>
</file>