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uvit\Desktop\BIN 389\ห้วยส้าน\"/>
    </mc:Choice>
  </mc:AlternateContent>
  <bookViews>
    <workbookView xWindow="0" yWindow="0" windowWidth="20490" windowHeight="7755" tabRatio="854" firstSheet="5" activeTab="14"/>
  </bookViews>
  <sheets>
    <sheet name="Flight Info." sheetId="29" state="hidden" r:id="rId1"/>
    <sheet name="รายชื่อห้องพัก" sheetId="28" state="hidden" r:id="rId2"/>
    <sheet name="ศทบ.1" sheetId="34" r:id="rId3"/>
    <sheet name="รายชื่อ" sheetId="32" r:id="rId4"/>
    <sheet name="กำหนดการ" sheetId="39" r:id="rId5"/>
    <sheet name="Action Plan" sheetId="49" r:id="rId6"/>
    <sheet name="อาหาร " sheetId="36" r:id="rId7"/>
    <sheet name="ห้องประชุม VIP" sheetId="43" r:id="rId8"/>
    <sheet name="วิทยากรดอยตุง" sheetId="48" r:id="rId9"/>
    <sheet name="วิทยากร น่าน" sheetId="50" r:id="rId10"/>
    <sheet name="4WD" sheetId="46" r:id="rId11"/>
    <sheet name="ผังรถตู้" sheetId="38" r:id="rId12"/>
    <sheet name="ดอยตุงลอด์จ" sheetId="27" r:id="rId13"/>
    <sheet name="Tag กระเป๋า" sheetId="42" r:id="rId14"/>
    <sheet name="Tag กระเป๋า (2)" sheetId="47" r:id="rId15"/>
    <sheet name="Room list  (2)" sheetId="30" state="hidden" r:id="rId16"/>
  </sheets>
  <definedNames>
    <definedName name="_xlnm._FilterDatabase" localSheetId="0" hidden="1">'Flight Info.'!$C$1:$C$61</definedName>
    <definedName name="_xlnm._FilterDatabase" localSheetId="15" hidden="1">'Room list  (2)'!$D$1:$D$110</definedName>
    <definedName name="_xlnm._FilterDatabase" localSheetId="12" hidden="1">ดอยตุงลอด์จ!$F$1:$F$30</definedName>
    <definedName name="_xlnm._FilterDatabase" localSheetId="3" hidden="1">รายชื่อ!$B$1:$B$47</definedName>
    <definedName name="_xlnm.Print_Area" localSheetId="5">'Action Plan'!$A$1:$F$63</definedName>
    <definedName name="_xlnm.Print_Area" localSheetId="0">'Flight Info.'!$A$1:$S$61</definedName>
    <definedName name="_xlnm.Print_Area" localSheetId="15">'Room list  (2)'!$A$1:$E$96</definedName>
    <definedName name="_xlnm.Print_Area" localSheetId="4">กำหนดการ!#REF!</definedName>
    <definedName name="_xlnm.Print_Area" localSheetId="12">ดอยตุงลอด์จ!$A$1:$F$28</definedName>
    <definedName name="_xlnm.Print_Area" localSheetId="3">รายชื่อ!$A$1:$S$46</definedName>
    <definedName name="_xlnm.Print_Area" localSheetId="1">รายชื่อห้องพัก!$A$1:$K$57</definedName>
    <definedName name="_xlnm.Print_Area" localSheetId="8">วิทยากรดอยตุง!$A$1:$O$38</definedName>
    <definedName name="_xlnm.Print_Area" localSheetId="6">'อาหาร '!$A$1:$E$95</definedName>
    <definedName name="_xlnm.Print_Titles" localSheetId="15">'Room list  (2)'!$3:$3</definedName>
    <definedName name="_xlnm.Print_Titles" localSheetId="12">ดอยตุงลอด์จ!$6:$6</definedName>
    <definedName name="_xlnm.Print_Titles" localSheetId="1">รายชื่อห้องพัก!$4:$4</definedName>
    <definedName name="_xlnm.Print_Titles" localSheetId="8">วิทยากรดอยตุง!$4:$4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32" l="1"/>
  <c r="C44" i="32"/>
  <c r="C64" i="47" l="1"/>
  <c r="A64" i="47"/>
  <c r="C64" i="42"/>
  <c r="A64" i="42"/>
  <c r="C57" i="47"/>
  <c r="A57" i="47"/>
  <c r="C57" i="42"/>
  <c r="A57" i="42"/>
  <c r="C51" i="47"/>
  <c r="A51" i="47"/>
  <c r="C51" i="42"/>
  <c r="A51" i="42"/>
  <c r="C45" i="47"/>
  <c r="A45" i="47"/>
  <c r="C45" i="42"/>
  <c r="A45" i="42"/>
  <c r="C39" i="47"/>
  <c r="A39" i="47"/>
  <c r="C39" i="42"/>
  <c r="A39" i="42"/>
  <c r="C33" i="47"/>
  <c r="A33" i="47"/>
  <c r="C33" i="42"/>
  <c r="A33" i="42"/>
  <c r="C27" i="47"/>
  <c r="A27" i="47"/>
  <c r="C27" i="42"/>
  <c r="A27" i="42"/>
  <c r="C21" i="47"/>
  <c r="A21" i="47"/>
  <c r="C21" i="42"/>
  <c r="A21" i="42"/>
  <c r="C15" i="47"/>
  <c r="A15" i="47"/>
  <c r="C15" i="42"/>
  <c r="A15" i="42"/>
  <c r="C9" i="47"/>
  <c r="A9" i="47"/>
  <c r="C3" i="47"/>
  <c r="A3" i="47"/>
  <c r="C9" i="42"/>
  <c r="A9" i="42"/>
  <c r="C3" i="42"/>
  <c r="A3" i="42"/>
  <c r="C9" i="27" l="1"/>
  <c r="C15" i="27"/>
  <c r="C17" i="27"/>
  <c r="C16" i="27" l="1"/>
  <c r="C28" i="27"/>
  <c r="C27" i="27"/>
  <c r="C26" i="27"/>
  <c r="C25" i="27"/>
  <c r="C24" i="27"/>
  <c r="C23" i="27"/>
  <c r="C22" i="27"/>
  <c r="C21" i="27"/>
  <c r="C20" i="27"/>
  <c r="C19" i="27"/>
  <c r="C18" i="27"/>
  <c r="C14" i="27"/>
  <c r="C13" i="27"/>
  <c r="C10" i="27"/>
  <c r="C8" i="27"/>
  <c r="C7" i="27"/>
  <c r="U19" i="46"/>
  <c r="I36" i="46"/>
  <c r="B36" i="46"/>
  <c r="B34" i="46"/>
  <c r="B31" i="46"/>
  <c r="B29" i="46"/>
  <c r="I26" i="46"/>
  <c r="B26" i="46"/>
  <c r="B21" i="46"/>
  <c r="B19" i="46"/>
  <c r="N24" i="46"/>
  <c r="N22" i="46"/>
  <c r="N14" i="46"/>
  <c r="N12" i="46"/>
  <c r="I14" i="46"/>
  <c r="B14" i="46"/>
  <c r="C12" i="46"/>
  <c r="C24" i="46"/>
  <c r="H19" i="46"/>
  <c r="N19" i="46" l="1"/>
  <c r="N17" i="46"/>
  <c r="U14" i="46"/>
  <c r="D7" i="46" s="1"/>
  <c r="I31" i="46"/>
  <c r="I21" i="46"/>
  <c r="D6" i="46" l="1"/>
  <c r="J5" i="46"/>
  <c r="J6" i="46"/>
  <c r="D5" i="46"/>
  <c r="J7" i="46"/>
  <c r="C5" i="38"/>
  <c r="J9" i="46" l="1"/>
  <c r="G22" i="32" l="1"/>
  <c r="G25" i="32" l="1"/>
  <c r="G24" i="32"/>
  <c r="G20" i="32"/>
  <c r="G21" i="32"/>
  <c r="G23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G4" i="32"/>
  <c r="G3" i="32"/>
  <c r="G2" i="32"/>
  <c r="E7" i="38" l="1"/>
  <c r="E6" i="38"/>
  <c r="E5" i="38"/>
  <c r="C6" i="38"/>
  <c r="C7" i="38"/>
  <c r="E9" i="38" l="1"/>
  <c r="D60" i="28" l="1"/>
  <c r="D59" i="28"/>
</calcChain>
</file>

<file path=xl/sharedStrings.xml><?xml version="1.0" encoding="utf-8"?>
<sst xmlns="http://schemas.openxmlformats.org/spreadsheetml/2006/main" count="2615" uniqueCount="1394">
  <si>
    <t>หมายเหตุ</t>
  </si>
  <si>
    <t>เตียงใหญ่</t>
  </si>
  <si>
    <t>การเดินทาง</t>
  </si>
  <si>
    <t>ลำดับห้อง</t>
  </si>
  <si>
    <t>ลำดับ</t>
  </si>
  <si>
    <t>รายชื่อ-สกุล</t>
  </si>
  <si>
    <t>หมายเลขห้อง</t>
  </si>
  <si>
    <t>TWN</t>
  </si>
  <si>
    <t>ตำแหน่ง</t>
  </si>
  <si>
    <t>โรคประจำตัว</t>
  </si>
  <si>
    <t>ข้อจำกัดอาหาร</t>
  </si>
  <si>
    <t>ธนาคารแห่งประเทศไทย (BOT)</t>
  </si>
  <si>
    <t>นายพลเดช ภูมิมาศ</t>
  </si>
  <si>
    <t>Mr. Ponladesh Poomimars</t>
  </si>
  <si>
    <t>นายยงศักดิ์ เซี่ยงหลอ</t>
  </si>
  <si>
    <t>Mr.Yongsak Seanglaw</t>
  </si>
  <si>
    <t>นางรุ่ง มัลลิกะมาส</t>
  </si>
  <si>
    <t>Mrs. Roong Mallikamas</t>
  </si>
  <si>
    <t>นายชัชวาลย์ อินทรักษ์</t>
  </si>
  <si>
    <t>Mr. Chatchawan Intarak</t>
  </si>
  <si>
    <t>นายอานุภาพ คูวินิชกุล</t>
  </si>
  <si>
    <t>นายศุภรัตน์ วรพันธ์</t>
  </si>
  <si>
    <t>Mr. Suparat Vorabhanda </t>
  </si>
  <si>
    <t>นางวราภรณ์ ศุภางคเสน</t>
  </si>
  <si>
    <t>MRS. WARAPORN SUBHANGKASEN</t>
  </si>
  <si>
    <t>นายบุญชัย กาญจนพิมาย</t>
  </si>
  <si>
    <t>Mr. Boonchai Karnchanapimai</t>
  </si>
  <si>
    <t>นายประสาท สมจิตรนึก</t>
  </si>
  <si>
    <t>Mr. Prasat Somchitnug</t>
  </si>
  <si>
    <t>น.ส. เมทินี ศุภสวัสดิ์กุล</t>
  </si>
  <si>
    <t>Miss Mathinee Subhaswadikul</t>
  </si>
  <si>
    <t>นางวาสนา  นิมิตยงสกุล</t>
  </si>
  <si>
    <t>Ms. Wasna Nimityongskul</t>
  </si>
  <si>
    <t>น.ส. ดวงแก้ว ไทรนนท์</t>
  </si>
  <si>
    <t>Miss Duangkeo Crinon</t>
  </si>
  <si>
    <t>นางสุรีรัตน์ ลัคนานิตย์</t>
  </si>
  <si>
    <t>Mrs. Sureeratana Luckananit</t>
  </si>
  <si>
    <t>นายวิรัตน์ กิติพิพัฒน์</t>
  </si>
  <si>
    <t>นายนิรุท  ลิ้มมณี</t>
  </si>
  <si>
    <t>Mr. Nirut limmanee</t>
  </si>
  <si>
    <t>นางจิตตรี จุนทองวิรัตน์</t>
  </si>
  <si>
    <t>Mrs. Chittree Chuntongvirat</t>
  </si>
  <si>
    <t>นางพรเพ็ญ ตรีวิภานนท์</t>
  </si>
  <si>
    <t>นางบุษกร ธีระปัญญาชัย</t>
  </si>
  <si>
    <t>นายสุพัฒน์พงษ์ นาวารัตน์</t>
  </si>
  <si>
    <t>นางนวลศิริ เหรียญทองคำ</t>
  </si>
  <si>
    <t>Mrs. Nuansiri Reantongcome</t>
  </si>
  <si>
    <t>นายทรงธรรม  ปิ่นโต</t>
  </si>
  <si>
    <t>Mr. Songtum  Pinto</t>
  </si>
  <si>
    <t>น.ส. พรเพ็ญ สดศรีชัย</t>
  </si>
  <si>
    <t>Ms. Pornpen Sodsrichai</t>
  </si>
  <si>
    <t xml:space="preserve">นางนวอร เดชสุวรรณ์
</t>
  </si>
  <si>
    <t>MRS. NAVARON DEJSUVAN</t>
  </si>
  <si>
    <t>นางธัญญนิตย์  นิยมการ</t>
  </si>
  <si>
    <t>Mrs.Thanyanit Niyomkarn</t>
  </si>
  <si>
    <t>น.ส. อโนชา รอดชมภู</t>
  </si>
  <si>
    <t>นางพัชรา วินยเวคิน</t>
  </si>
  <si>
    <t>นายยรรยง ไทยเจริญ</t>
  </si>
  <si>
    <t>นางสมศจี  ศิกษมัต</t>
  </si>
  <si>
    <t>MRS. SOMSAJEE  SIKSAMAT</t>
  </si>
  <si>
    <t>นายสมชาย เลิศลาภวศิน</t>
  </si>
  <si>
    <t>นายอรุโณทัย วงศ์ศิริ</t>
  </si>
  <si>
    <t xml:space="preserve">นางอลิศรา มหาสันทนะ </t>
  </si>
  <si>
    <t>Mrs. Alisara Mahasandana</t>
  </si>
  <si>
    <t>MR. Boonlert Trakulkajoensak</t>
  </si>
  <si>
    <t xml:space="preserve">นายสิงห์ชัย บุณยโยธิน </t>
  </si>
  <si>
    <t>MR. SINGHACHAI BOONYAYOTIN</t>
  </si>
  <si>
    <t>นาย โอรส เพชรเจริญ</t>
  </si>
  <si>
    <t>Mr. OROS PHETCHAREON</t>
  </si>
  <si>
    <t>นางสุรีย์  จิรรัตนโสภา</t>
  </si>
  <si>
    <t>MRS. SUREE JERARATANASOPA</t>
  </si>
  <si>
    <t>นาย สรจักร จันทรเบญจกุล</t>
  </si>
  <si>
    <t>MR. SORAJAK JANTARABENJAKUL</t>
  </si>
  <si>
    <t>นาย ดอน นาครทรรพ</t>
  </si>
  <si>
    <t>นายณัฐวุฒิ  พงศ์สิริ</t>
  </si>
  <si>
    <t>Mr. Nutavoot Pongsiri</t>
  </si>
  <si>
    <t>นายอำนาจ ทัศนียกุล</t>
  </si>
  <si>
    <t>น.ส. มัทนา ไวทยะโกมล</t>
  </si>
  <si>
    <t>นางวิตรา วรรณศรีสวัสดิ์</t>
  </si>
  <si>
    <t>นางพรพิมล ลิ้มเจริญสุข</t>
  </si>
  <si>
    <t>นายชัยวัฒน์ อุปพงษ์</t>
  </si>
  <si>
    <t>น.ส. สุวรรณี มาลสุขุม</t>
  </si>
  <si>
    <t>น.ส. จิรายุสุพิชญ์</t>
  </si>
  <si>
    <t>นายเสกสรร โกสรีกุล</t>
  </si>
  <si>
    <t>น.ส. วิอร พงศ์สำราญ</t>
  </si>
  <si>
    <t>ไม่ทานเนื้อวัว/หมู/ไก่</t>
  </si>
  <si>
    <t>Nok Air</t>
  </si>
  <si>
    <t>Thai Smile</t>
  </si>
  <si>
    <t>Air Asia</t>
  </si>
  <si>
    <t>ผู้เชี่ยวชาญฯ</t>
  </si>
  <si>
    <t>บุญเลิศ ตระกูลขจรศักดิ์</t>
  </si>
  <si>
    <t>นายพีระศักดิ์ อัคครินทร์</t>
  </si>
  <si>
    <t xml:space="preserve">49 </t>
  </si>
  <si>
    <t>ว่าที่ ร.ต. ดำรงศักดิ์ ณ ระนอง</t>
  </si>
  <si>
    <t>สถานะยังไม่ confirm</t>
  </si>
  <si>
    <t>รายชื่อผู้บริหาร ธปท.  หลักสูตร Leadership Boot Camp รุ่นที่ 1/2560</t>
  </si>
  <si>
    <t>ชื่อ - สกุล</t>
  </si>
  <si>
    <t>อายุตัว</t>
  </si>
  <si>
    <t>ระดับ</t>
  </si>
  <si>
    <t>สังกัด</t>
  </si>
  <si>
    <t>Check-in</t>
  </si>
  <si>
    <t>Check-out ประมาณ 19.00 น.</t>
  </si>
  <si>
    <t>วันพฤหัสบดี 25 พ.ค.</t>
  </si>
  <si>
    <t>วันศุกร์ที่ 26 พ.ค.</t>
  </si>
  <si>
    <t>วันเสาร์ที่ 27 พ.ค.</t>
  </si>
  <si>
    <t xml:space="preserve">วันอาทิตย์ที่ 28 พ.ค. </t>
  </si>
  <si>
    <t>นาง อลิศรา มหาสันทนะ</t>
  </si>
  <si>
    <t>ผู้อำนวยการอาวุโส</t>
  </si>
  <si>
    <t>ฝ่ายความร่วมมือระหว่างประเทศ</t>
  </si>
  <si>
    <t xml:space="preserve"> -</t>
  </si>
  <si>
    <t xml:space="preserve">กุ้งเลี้ยง (แพ้ antibiotics ที่ใช้เป็นยากำจัดโรคกุ้ง) </t>
  </si>
  <si>
    <t>นาย สุพัฒน์พงษ์ นาวารัตน์</t>
  </si>
  <si>
    <t>ฝ่ายบริหารการสื่อสารองค์กร</t>
  </si>
  <si>
    <t>นาย สิงห์ชัย บุณยโยธิน</t>
  </si>
  <si>
    <t>สำนักงานภาคเหนือ</t>
  </si>
  <si>
    <t>1. Check-in ผอส. สิงห์ชัย</t>
  </si>
  <si>
    <t>นาย สมชาย เลิศลาภวศิน</t>
  </si>
  <si>
    <t>สำนักงานภาคตะวันออกเฉียงเหนือ</t>
  </si>
  <si>
    <t>ทานมังสวิรัติ์</t>
  </si>
  <si>
    <t>นาง สุรีรัตน์ ลัคนานิตย์</t>
  </si>
  <si>
    <t>สำนักงานภาคใต้</t>
  </si>
  <si>
    <r>
      <t> </t>
    </r>
    <r>
      <rPr>
        <b/>
        <sz val="16"/>
        <color rgb="FF000000"/>
        <rFont val="TH SarabunPSK"/>
        <family val="2"/>
      </rPr>
      <t>ไม่ทานเนื้อวัว</t>
    </r>
  </si>
  <si>
    <t>ฝ่ายกฎหมาย</t>
  </si>
  <si>
    <t>นาง สุรีย์ จิรรัตนโสภา</t>
  </si>
  <si>
    <t>ฝ่ายธุรการและบริหารอาคาร</t>
  </si>
  <si>
    <t>นาง สมศจี ศิกษมัต</t>
  </si>
  <si>
    <t>ฝ่ายสถิติและจัดการข้อมูล</t>
  </si>
  <si>
    <t>2. Check-in คุณพรพิมล</t>
  </si>
  <si>
    <t>นาย ทรงธรรม ปิ่นโต</t>
  </si>
  <si>
    <t>ฝ่ายทรัพยากรบุคคล</t>
  </si>
  <si>
    <t>นาง วาสนา นิมิตยงสกุล</t>
  </si>
  <si>
    <t>ฝ่ายบริหารจัดการธนบัตร</t>
  </si>
  <si>
    <t xml:space="preserve">นาย วิรัตน์ กิติพิพัฒน์  </t>
  </si>
  <si>
    <r>
      <t>Mr. Wirat Kitipipat</t>
    </r>
    <r>
      <rPr>
        <b/>
        <sz val="16"/>
        <color theme="1"/>
        <rFont val="TH SarabunPSK"/>
        <family val="2"/>
      </rPr>
      <t> </t>
    </r>
  </si>
  <si>
    <t>โรงพิมพ์ธนบัตร</t>
  </si>
  <si>
    <t>นาย ประสาท สมจิตรนึก</t>
  </si>
  <si>
    <t>ฝ่ายตรวจสอบกิจการภายในและติดตามฯ</t>
  </si>
  <si>
    <t>นาง ธัญญนิตย์ นิยมการ</t>
  </si>
  <si>
    <t>ฝ่ายคุ้มครองผู้ใช้บริการทางการเงิน</t>
  </si>
  <si>
    <t>นาง นวอร เดชสุวรรณ์</t>
  </si>
  <si>
    <t>ฝ่ายตรวจสอบ 3</t>
  </si>
  <si>
    <t>นาย อานุภาพ คูวินิชกุล</t>
  </si>
  <si>
    <r>
      <t> </t>
    </r>
    <r>
      <rPr>
        <b/>
        <sz val="16"/>
        <color rgb="FF00195C"/>
        <rFont val="TH SarabunPSK"/>
        <family val="2"/>
      </rPr>
      <t>Mr.</t>
    </r>
    <r>
      <rPr>
        <sz val="11"/>
        <color theme="1"/>
        <rFont val="Calibri"/>
        <family val="2"/>
      </rPr>
      <t xml:space="preserve"> </t>
    </r>
    <r>
      <rPr>
        <b/>
        <sz val="16"/>
        <color rgb="FF00195C"/>
        <rFont val="TH SarabunPSK"/>
        <family val="2"/>
      </rPr>
      <t>Anupap Kuvinichkul</t>
    </r>
  </si>
  <si>
    <t>ฝ่ายตรวจสอบ 2</t>
  </si>
  <si>
    <t>นาย ยงศักดิ์ เซี่ยงหลอ</t>
  </si>
  <si>
    <t>ฝ่ายตรวจสอบ 1</t>
  </si>
  <si>
    <t>ฝ่ายนโยบายการกำกับสถาบันการเงิน</t>
  </si>
  <si>
    <t>Mr. Don Nakornthub</t>
  </si>
  <si>
    <t>ฝ่ายนโยบายเศรษฐกิจการเงิน</t>
  </si>
  <si>
    <t>นาง รุ่ง มัลลิกะมาส</t>
  </si>
  <si>
    <t>ฝ่ายตลาดการเงิน</t>
  </si>
  <si>
    <t>นาง บุษกร ธีระปัญญาชัย</t>
  </si>
  <si>
    <t>MRS. Budsakorn Teeraapunyachai</t>
  </si>
  <si>
    <t>ผู้อำนวยการ</t>
  </si>
  <si>
    <t>ฝ่ายตรวจสอบเทคโนโลยีสารสนเทศ</t>
  </si>
  <si>
    <t>ฝ่ายวิจัยออกบัตรธนาคาร</t>
  </si>
  <si>
    <t>นาง พัชรา วินยเวคิน</t>
  </si>
  <si>
    <r>
      <t>Mrs. Patchara Vinayavekhin</t>
    </r>
    <r>
      <rPr>
        <b/>
        <sz val="16"/>
        <color theme="1"/>
        <rFont val="TH SarabunPSK"/>
        <family val="2"/>
      </rPr>
      <t> </t>
    </r>
  </si>
  <si>
    <t>ฝ่ายการบัญชีและพัสดุ</t>
  </si>
  <si>
    <t>นาย นิรุท ลิ้มมณี</t>
  </si>
  <si>
    <t>ฝ่ายบริหารและพัฒนาบุคคล</t>
  </si>
  <si>
    <t>นาย ยรรยง ไทยเจริญ</t>
  </si>
  <si>
    <t>MR. Yunyong Thaicharoen</t>
  </si>
  <si>
    <t>ฝ่ายนโยบายเศรษฐกิจการเงิน สำนักนโยบายการเงิน</t>
  </si>
  <si>
    <t>นาง พรเพ็ญ ตรีวิภานนท์</t>
  </si>
  <si>
    <t>MRS. Pornpen Trivepanont</t>
  </si>
  <si>
    <t>โรงพิมพ์ธนบัตร สำนักการผลิต</t>
  </si>
  <si>
    <t>นาง วราภรณ์ ศุภางคเสน</t>
  </si>
  <si>
    <t>ฝ่ายการชำระเงินและพันธบัตร สำนักจัดการชำระเงินและพันธบัตร</t>
  </si>
  <si>
    <t>นาง นวลศิริ เหรียญทองคำ</t>
  </si>
  <si>
    <t>ฝ่ายเทคโนโลยีสารสนเทศ สำนักปฏิบัติการเทคโนโลยีสารสนเทศ</t>
  </si>
  <si>
    <t>ฝ่ายเทคโนโลยีสารสนเทศ สำนักวางแผนและจัดการเทคโนโลยีสารสนเทศ</t>
  </si>
  <si>
    <t>ฝ่ายเศรษฐกิจมหภาค สำนักวิเคราะห์ภาวะเศรษฐกิจ</t>
  </si>
  <si>
    <t>นาย ชัชวาลย์ อินทรักษ์</t>
  </si>
  <si>
    <t>ฝ่ายสถิติและจัดการข้อมูล สำนักสถิติและวางแผนระบบข้อมูล</t>
  </si>
  <si>
    <t>นาย ศุภรัตน์ วรพันธ์</t>
  </si>
  <si>
    <t>ฝ่ายประเมินความเสี่ยงและแบบจำลอง สง.</t>
  </si>
  <si>
    <t>นาง จิตตรี จุนทองวิรัตน์</t>
  </si>
  <si>
    <t>ฝ่ายตรวจสอบกิจการภายในและติดตามฯ ฝ่ายติดตามการปฏิบัติงาน</t>
  </si>
  <si>
    <t>นาย อรุโณทัย วงศ์ศิริ</t>
  </si>
  <si>
    <t>MR. Arunothai Wongsiri</t>
  </si>
  <si>
    <t>ฝ่ายกฎหมาย สำนักกฎหมาย 1</t>
  </si>
  <si>
    <t>นาย บุญเลิศ ตระกูลขจรศักดิ์</t>
  </si>
  <si>
    <t>ฝ่ายธุรการและบริหารอาคาร สำนักบริหารอาคาร</t>
  </si>
  <si>
    <t>นาย บุญชัย กาญจนพิมาย</t>
  </si>
  <si>
    <t>ฝ่ายจัดการกองทุน สำนักบริหารทรัพย์สินและหนี้</t>
  </si>
  <si>
    <t>นาย พลเดช ภูมิมาศ</t>
  </si>
  <si>
    <t>ฝ่ายบริหารความเสี่ยงองค์กร</t>
  </si>
  <si>
    <t>Miss Anocha Rodchompoo</t>
  </si>
  <si>
    <t>ประจำผู้ว่าการ</t>
  </si>
  <si>
    <t>สายช่วยงานบริหาร ฝ่ายกฎหมาย สำนักกฎหมาย 2</t>
  </si>
  <si>
    <t>ผู้บริหาร ธปท. และวิทยากรภายนอกของ ธปท</t>
  </si>
  <si>
    <t>39</t>
  </si>
  <si>
    <t>55</t>
  </si>
  <si>
    <t>ผู้ช่วยผู้ว่าการ</t>
  </si>
  <si>
    <t>สายทรัพยากรบุคคลและองค์กร</t>
  </si>
  <si>
    <t>40</t>
  </si>
  <si>
    <t>51</t>
  </si>
  <si>
    <t>วิทยากรภายนอก</t>
  </si>
  <si>
    <t>วิทยากร (ภายนอก) จาก ธปท.</t>
  </si>
  <si>
    <t>ทีมงาน สถาบันพัฒนาบุคลากร ธปท.</t>
  </si>
  <si>
    <t>41</t>
  </si>
  <si>
    <t>60</t>
  </si>
  <si>
    <t>ใช้ Rate 1,600</t>
  </si>
  <si>
    <t>42</t>
  </si>
  <si>
    <t>รองผู้อำนวยการ</t>
  </si>
  <si>
    <t>ส่วนฝึกอบรม สถาบันพัฒนาบุคลากร (สพบ.)</t>
  </si>
  <si>
    <t>43</t>
  </si>
  <si>
    <t>59</t>
  </si>
  <si>
    <t>ผู้ช่วยผู้อำนวยการ</t>
  </si>
  <si>
    <t>ทีมฝึกอบรม 1 สพบ</t>
  </si>
  <si>
    <t>(พักคู่กับคุณสมศจี)</t>
  </si>
  <si>
    <t>44</t>
  </si>
  <si>
    <t>46</t>
  </si>
  <si>
    <t>ทีมวิชาการ สพบ.</t>
  </si>
  <si>
    <t>(Mr. Chaiwat Upapong)</t>
  </si>
  <si>
    <t>45</t>
  </si>
  <si>
    <t>54</t>
  </si>
  <si>
    <t>นักฝึกอบรมอาวุโส</t>
  </si>
  <si>
    <t>3. Check-in คุณสุวรรณี</t>
  </si>
  <si>
    <t>ไม่ทานเนื้อวัว</t>
  </si>
  <si>
    <t>(Ms. Suwannee Malasukhum)</t>
  </si>
  <si>
    <t>น.ส. จิรายุ  สุพิชญ์</t>
  </si>
  <si>
    <t>4. Check-in คุณสิงห์ชัย</t>
  </si>
  <si>
    <t xml:space="preserve">ทานมังสวิรัติ </t>
  </si>
  <si>
    <t>47</t>
  </si>
  <si>
    <t>56</t>
  </si>
  <si>
    <t>ที่พักของพนักงานขับรถ ผอส. สิงห์ชัย</t>
  </si>
  <si>
    <t>พนักงานขับรถยนต์</t>
  </si>
  <si>
    <t>5. Check-in พขร.ของคุณสิงห์ชัย</t>
  </si>
  <si>
    <t xml:space="preserve">ตารางเที่ยวบินไป - กลับ (กรุงเทพฯ - เชียงราย) และข้อมูลอื่นๆ </t>
  </si>
  <si>
    <t xml:space="preserve"> การศึกษาดูงาน โครงการพัฒนาดอยตุง จังหวัดเชียงราย</t>
  </si>
  <si>
    <t>Boot Camp รุ่นที่ 1 (วันที่ 26 - 28 พฤษภาคม 2560)</t>
  </si>
  <si>
    <t>ส่งพี่โก๋</t>
  </si>
  <si>
    <r>
      <rPr>
        <b/>
        <sz val="20"/>
        <rFont val="TH SarabunPSK"/>
        <family val="2"/>
      </rPr>
      <t>ชื่อ - นามสกุล</t>
    </r>
    <r>
      <rPr>
        <b/>
        <sz val="18"/>
        <rFont val="TH SarabunPSK"/>
        <family val="2"/>
      </rPr>
      <t xml:space="preserve">
(ตัวสะกดตรงกับบัตรประชาชน
พร้อมระบุคำนำหน้าชื่อ)</t>
    </r>
  </si>
  <si>
    <t xml:space="preserve">เลขสะสมไมล์ </t>
  </si>
  <si>
    <t xml:space="preserve">เดินทางไป </t>
  </si>
  <si>
    <t>เดินทางกลับ</t>
  </si>
  <si>
    <t>ข้อมูลที่จำเป็น (เพิ่มเติม)</t>
  </si>
  <si>
    <t>ศุกร์ที่ 26 พฤษภาคม 2560</t>
  </si>
  <si>
    <t>อาทิตย์ที่ 28 พฤษภาคม 2560</t>
  </si>
  <si>
    <t>ทัศนศึกษา</t>
  </si>
  <si>
    <t>กลับกรุงเทพฯ (ไม่ร่วม Trip)</t>
  </si>
  <si>
    <t>ร่วม Trip</t>
  </si>
  <si>
    <t xml:space="preserve">ไม่ร่วม Trip
</t>
  </si>
  <si>
    <t xml:space="preserve">Bangkok (Suvarnabhumi) -
Chiang Rai </t>
  </si>
  <si>
    <t>Bangkok
(Don Mueang) -Chiang Rai</t>
  </si>
  <si>
    <t xml:space="preserve">Chiang Rai - 
Bangkok
(Don Mueang) </t>
  </si>
  <si>
    <t xml:space="preserve">Chiang Rai - 
Bangkok (Suvarnabhumi) </t>
  </si>
  <si>
    <t>ทางเลือกที่ 1</t>
  </si>
  <si>
    <t>ทางเลือกที่  2</t>
  </si>
  <si>
    <t>อาหารที่แพ้/งดเว้นไม่รับประทาน</t>
  </si>
  <si>
    <t xml:space="preserve">อื่นๆ 
(เช่น โรคประจำตัว)
</t>
  </si>
  <si>
    <t xml:space="preserve">Thai Smile </t>
  </si>
  <si>
    <t>BANGKOK AIRWAYS</t>
  </si>
  <si>
    <t>สิงห์ปาร์ค-วัดร่องขุ่น-ไร่แม่ฟ้าหลวง</t>
  </si>
  <si>
    <t>แม่สาย</t>
  </si>
  <si>
    <t>ภาษาไทย</t>
  </si>
  <si>
    <t>ภาษาอังกฤษ</t>
  </si>
  <si>
    <t>WE : TG2130</t>
  </si>
  <si>
    <t>DD8714</t>
  </si>
  <si>
    <t>…</t>
  </si>
  <si>
    <t>DD8719</t>
  </si>
  <si>
    <t>WE : TG2135</t>
  </si>
  <si>
    <t>DD8723</t>
  </si>
  <si>
    <t>PG - 236</t>
  </si>
  <si>
    <t>07.50 - 09.15</t>
  </si>
  <si>
    <t>07.20 - 08.30</t>
  </si>
  <si>
    <t>15.00 - 16.10</t>
  </si>
  <si>
    <t>17.00 - 18.20</t>
  </si>
  <si>
    <t>18.25 - 19.40</t>
  </si>
  <si>
    <t>19.15 - 20.35</t>
  </si>
  <si>
    <t>1</t>
  </si>
  <si>
    <t>RQ76204</t>
  </si>
  <si>
    <r>
      <t>/</t>
    </r>
    <r>
      <rPr>
        <b/>
        <sz val="16"/>
        <color theme="1"/>
        <rFont val="TH SarabunPSK"/>
        <family val="2"/>
      </rPr>
      <t> </t>
    </r>
  </si>
  <si>
    <r>
      <t> </t>
    </r>
    <r>
      <rPr>
        <b/>
        <sz val="16"/>
        <color rgb="FF000099"/>
        <rFont val="TH SarabunPSK"/>
        <family val="2"/>
      </rPr>
      <t>/</t>
    </r>
  </si>
  <si>
    <t>/</t>
  </si>
  <si>
    <t>2</t>
  </si>
  <si>
    <r>
      <t> </t>
    </r>
    <r>
      <rPr>
        <b/>
        <sz val="16"/>
        <color rgb="FF000000"/>
        <rFont val="TH SarabunPSK"/>
        <family val="2"/>
      </rPr>
      <t>/</t>
    </r>
  </si>
  <si>
    <t>3</t>
  </si>
  <si>
    <t>4</t>
  </si>
  <si>
    <t>ZF35945</t>
  </si>
  <si>
    <t> /</t>
  </si>
  <si>
    <t>5</t>
  </si>
  <si>
    <t>6</t>
  </si>
  <si>
    <t>7</t>
  </si>
  <si>
    <r>
      <t>/</t>
    </r>
    <r>
      <rPr>
        <b/>
        <sz val="22"/>
        <color theme="1"/>
        <rFont val="TH SarabunPSK"/>
        <family val="2"/>
      </rPr>
      <t> </t>
    </r>
  </si>
  <si>
    <t>8</t>
  </si>
  <si>
    <t>9</t>
  </si>
  <si>
    <t>10</t>
  </si>
  <si>
    <r>
      <t>RF78628</t>
    </r>
    <r>
      <rPr>
        <b/>
        <sz val="16"/>
        <color theme="1"/>
        <rFont val="TH SarabunPSK"/>
        <family val="2"/>
      </rPr>
      <t> </t>
    </r>
  </si>
  <si>
    <r>
      <t> </t>
    </r>
    <r>
      <rPr>
        <b/>
        <sz val="16"/>
        <color theme="1"/>
        <rFont val="TH SarabunPSK"/>
        <family val="2"/>
      </rPr>
      <t>/</t>
    </r>
  </si>
  <si>
    <t>11</t>
  </si>
  <si>
    <t> QF 62853</t>
  </si>
  <si>
    <t>12</t>
  </si>
  <si>
    <t>ZE99424</t>
  </si>
  <si>
    <t xml:space="preserve">ถ้าเป็นไปได้ขอนั่งริมทางเดิน </t>
  </si>
  <si>
    <t>13</t>
  </si>
  <si>
    <t> RH39145</t>
  </si>
  <si>
    <t>/ </t>
  </si>
  <si>
    <t>14</t>
  </si>
  <si>
    <r>
      <t> </t>
    </r>
    <r>
      <rPr>
        <b/>
        <sz val="16"/>
        <color rgb="FF000000"/>
        <rFont val="TH SarabunPSK"/>
        <family val="2"/>
      </rPr>
      <t>NB53306</t>
    </r>
  </si>
  <si>
    <t>15</t>
  </si>
  <si>
    <t>16</t>
  </si>
  <si>
    <t> RM77503</t>
  </si>
  <si>
    <r>
      <t>  </t>
    </r>
    <r>
      <rPr>
        <b/>
        <sz val="16"/>
        <color rgb="FF1F497D"/>
        <rFont val="TH SarabunPSK"/>
        <family val="2"/>
      </rPr>
      <t>/</t>
    </r>
  </si>
  <si>
    <t xml:space="preserve"> ปวดหลัง </t>
  </si>
  <si>
    <t>17</t>
  </si>
  <si>
    <t> ZH09447</t>
  </si>
  <si>
    <t>/ (18574430)</t>
  </si>
  <si>
    <t> ไม่ทานเนื้อวัว</t>
  </si>
  <si>
    <t>18</t>
  </si>
  <si>
    <t xml:space="preserve">RB 36558  </t>
  </si>
  <si>
    <r>
      <t> </t>
    </r>
    <r>
      <rPr>
        <b/>
        <sz val="16"/>
        <color rgb="FF1F497D"/>
        <rFont val="TH SarabunPSK"/>
        <family val="2"/>
      </rPr>
      <t xml:space="preserve"> </t>
    </r>
  </si>
  <si>
    <t>ขอที่นั่งติดกับ ผอส. นวอพร</t>
  </si>
  <si>
    <t>19</t>
  </si>
  <si>
    <t>Mr. Supatpong Navaratana</t>
  </si>
  <si>
    <t>ZX04144</t>
  </si>
  <si>
    <t>20</t>
  </si>
  <si>
    <t>21</t>
  </si>
  <si>
    <t>-</t>
  </si>
  <si>
    <t>22</t>
  </si>
  <si>
    <t> YM30704</t>
  </si>
  <si>
    <r>
      <t> </t>
    </r>
    <r>
      <rPr>
        <b/>
        <sz val="16"/>
        <color rgb="FF1F497D"/>
        <rFont val="TH SarabunPSK"/>
        <family val="2"/>
      </rPr>
      <t>/</t>
    </r>
  </si>
  <si>
    <t>23</t>
  </si>
  <si>
    <t>ขอที่นั่งติดกับ ผอ. บุษกร</t>
  </si>
  <si>
    <t>24</t>
  </si>
  <si>
    <t>RE16208</t>
  </si>
  <si>
    <t>25</t>
  </si>
  <si>
    <t> YJ35209</t>
  </si>
  <si>
    <t>26</t>
  </si>
  <si>
    <t> RE34725</t>
  </si>
  <si>
    <t>27</t>
  </si>
  <si>
    <r>
      <t> </t>
    </r>
    <r>
      <rPr>
        <b/>
        <sz val="16"/>
        <color rgb="FF833C0B"/>
        <rFont val="TH SarabunPSK"/>
        <family val="2"/>
      </rPr>
      <t>/</t>
    </r>
  </si>
  <si>
    <t>28</t>
  </si>
  <si>
    <r>
      <t> </t>
    </r>
    <r>
      <rPr>
        <b/>
        <sz val="16"/>
        <color rgb="FF833C0B"/>
        <rFont val="TH SarabunPSK"/>
        <family val="2"/>
      </rPr>
      <t>RH 37326</t>
    </r>
  </si>
  <si>
    <t>29</t>
  </si>
  <si>
    <t>Mr. SomchaiI Lertlaprwasin</t>
  </si>
  <si>
    <t> RP51985</t>
  </si>
  <si>
    <t> ขออาหารมังสวิรัติ</t>
  </si>
  <si>
    <t>30</t>
  </si>
  <si>
    <t>31</t>
  </si>
  <si>
    <t xml:space="preserve">ZS 77914 </t>
  </si>
  <si>
    <r>
      <t xml:space="preserve"> เดินทางกลับ</t>
    </r>
    <r>
      <rPr>
        <b/>
        <u/>
        <sz val="14"/>
        <color rgb="FFC00000"/>
        <rFont val="TH SarabunPSK"/>
        <family val="2"/>
      </rPr>
      <t>วันเสาร์ที่ 27 พ.ค</t>
    </r>
    <r>
      <rPr>
        <b/>
        <sz val="14"/>
        <rFont val="TH SarabunPSK"/>
        <family val="2"/>
      </rPr>
      <t xml:space="preserve">.  Air Asia (ดอนเมือง)   ออก 21.40 - 23.00 น. </t>
    </r>
  </si>
  <si>
    <t>32</t>
  </si>
  <si>
    <r>
      <t> </t>
    </r>
    <r>
      <rPr>
        <b/>
        <sz val="16"/>
        <color rgb="FF1F4E79"/>
        <rFont val="TH SarabunPSK"/>
        <family val="2"/>
      </rPr>
      <t>ZU72125</t>
    </r>
  </si>
  <si>
    <t>33</t>
  </si>
  <si>
    <r>
      <t> </t>
    </r>
    <r>
      <rPr>
        <b/>
        <sz val="16"/>
        <color rgb="FF1F497D"/>
        <rFont val="TH SarabunPSK"/>
        <family val="2"/>
      </rPr>
      <t>RC 83750</t>
    </r>
  </si>
  <si>
    <t>34</t>
  </si>
  <si>
    <t>35</t>
  </si>
  <si>
    <t>RL20951</t>
  </si>
  <si>
    <t>36</t>
  </si>
  <si>
    <t xml:space="preserve"> /</t>
  </si>
  <si>
    <t>37</t>
  </si>
  <si>
    <t>เดินทางจากเชียงใหม่ ทางรถยนต์ ต้องจองที่พักคืนวันที 25 พ.ค. 60 ไว้ให้</t>
  </si>
  <si>
    <t>ผู้บริหารระดับผู้ช่วยผุ้ว่าการฯ และวิทยากรภายนอก ของ ธปท.</t>
  </si>
  <si>
    <t>38</t>
  </si>
  <si>
    <t> ZH79860</t>
  </si>
  <si>
    <t>ผู้ช่วยผู้ว่าการ สทพ.</t>
  </si>
  <si>
    <t xml:space="preserve">39 </t>
  </si>
  <si>
    <t>SHKTSC</t>
  </si>
  <si>
    <t xml:space="preserve"> / KBE8YQ</t>
  </si>
  <si>
    <t>คณะทำงานจาก ธปท</t>
  </si>
  <si>
    <t>UYF9HQ</t>
  </si>
  <si>
    <r>
      <t> </t>
    </r>
    <r>
      <rPr>
        <b/>
        <sz val="16"/>
        <color rgb="FF1F497D"/>
        <rFont val="TH SarabunPSK"/>
        <family val="2"/>
      </rPr>
      <t>/ (VWNKHU)</t>
    </r>
  </si>
  <si>
    <t>ZPVMYX</t>
  </si>
  <si>
    <t>/ (W5KT6S)</t>
  </si>
  <si>
    <t xml:space="preserve"> / XHEGOK</t>
  </si>
  <si>
    <t>NP5S5U</t>
  </si>
  <si>
    <t>NEJKPJ</t>
  </si>
  <si>
    <t>7.20 Bangkok AW</t>
  </si>
  <si>
    <t>H21C3Y</t>
  </si>
  <si>
    <t>48</t>
  </si>
  <si>
    <t>เข้าพักดอยตุงลอด์จ (Moutain View) วันที่ 26 - 28 พฤษภาคม 2560</t>
  </si>
  <si>
    <t xml:space="preserve">นางรุ่ง มัลลิกะมาส </t>
  </si>
  <si>
    <t xml:space="preserve">นางสมศจี  ศิกษมัต </t>
  </si>
  <si>
    <t>นางพรพิมล ลิ้มเจริญสุข (ทีมงาน สพบ.)</t>
  </si>
  <si>
    <t xml:space="preserve">น.ส. เมทินี ศุภสวัสดิ์กุล </t>
  </si>
  <si>
    <t xml:space="preserve">นางวาสนา  นิมิตยงสกุล </t>
  </si>
  <si>
    <t xml:space="preserve">นางสุรีรัตน์ ลัคนานิตย์ </t>
  </si>
  <si>
    <t xml:space="preserve">นางนวอร เดชสุวรรณ์ 
</t>
  </si>
  <si>
    <t>นางธัญญนิตย์  นิยมการ (ผอส.)</t>
  </si>
  <si>
    <t>นายณัฐวุฒิ  พงศ์สิริ (ผู้ช่วยผู้ว่าการ สทพ.)</t>
  </si>
  <si>
    <t>ห้องพักไม่ว่าง</t>
  </si>
  <si>
    <t xml:space="preserve">นายยงศักดิ์ เซี่ยงหลอ </t>
  </si>
  <si>
    <t>เข้าพักดอยตุงลอด์จ (Garden View) วันที่ 26 - 28 พฤษภาคม 2560</t>
  </si>
  <si>
    <t>นางวิตรา วรรณศรีสวัสดิ์ (ทีมงาน สพบ.)</t>
  </si>
  <si>
    <t>นายอำนาจ ทัศนียกุล (วิทยากร)</t>
  </si>
  <si>
    <t>นายพีระศักดิ์ อัคครินทร์ (ทีมงาน สพบ.)</t>
  </si>
  <si>
    <t>น.ส. จิรายุ  สุพิชญ์ (ทีมงาน สพบ.)</t>
  </si>
  <si>
    <t>น.ส. สุวรรณี มาลสุขุม (ทีมงาน สพบ.)</t>
  </si>
  <si>
    <t>น.ส. วิอร พงศ์สำราญ (ทีมงาน สพบ.)</t>
  </si>
  <si>
    <t>นายชัยวัฒน์ อุปพงษ์ (ทีมงาน สพบ.)</t>
  </si>
  <si>
    <t>นายเสกสรรค์ โกสรีกุล (ทีมงาน สพบ.)</t>
  </si>
  <si>
    <t>คนขับรถตู้</t>
  </si>
  <si>
    <t>สำรอง</t>
  </si>
  <si>
    <t>ลักษณะเตียง</t>
  </si>
  <si>
    <t>ที่</t>
  </si>
  <si>
    <t>เพศ</t>
  </si>
  <si>
    <t>หญิง</t>
  </si>
  <si>
    <t>ชาย</t>
  </si>
  <si>
    <t>รวม</t>
  </si>
  <si>
    <t>เตียงเดี่ยว</t>
  </si>
  <si>
    <t>ดอยตุงลอด์จ</t>
  </si>
  <si>
    <t xml:space="preserve">ชื่อ-นามสกุล 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</si>
  <si>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</si>
  <si>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</si>
  <si>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</si>
  <si>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</si>
  <si>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</si>
  <si>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ราคา 120 บาท</t>
  </si>
  <si>
    <t>ราคา 350 บาท</t>
  </si>
  <si>
    <t>06.30 น.</t>
  </si>
  <si>
    <t>ครัวตำหนัก</t>
  </si>
  <si>
    <t>ศาลาลีลาวดี</t>
  </si>
  <si>
    <t>บุฟเฟ่ต์</t>
  </si>
  <si>
    <t>อายุ</t>
  </si>
  <si>
    <t>ศาสนา</t>
  </si>
  <si>
    <t>ข้อจำกัดทางอาหาร</t>
  </si>
  <si>
    <t>เลขบัตรประชาชน</t>
  </si>
  <si>
    <t>น่าน - กทม. (ดอนเมือง) 12 ธ.ค.60</t>
  </si>
  <si>
    <t>Air Asia FD5501 13.15-14.40 น.</t>
  </si>
  <si>
    <t>เปียงก่อ</t>
  </si>
  <si>
    <t>วันพฤหัสบดีที่ 7 ธันวาคม 2560 (ดอยตุง)</t>
  </si>
  <si>
    <t>วันศุกร์ที่ 8 ธันวาคม 2560 (ดอยตุง)</t>
  </si>
  <si>
    <t>วันเสาร์ที่ 9 ธันวาคม 2560 (ดอยตุง-น่าน)</t>
  </si>
  <si>
    <t>วันอาทิตย์ที่ 10 ธันวาคม 2560 (น่าน)</t>
  </si>
  <si>
    <t>วันจันทร์ที่ 11 ธันวาคม 2560 (น่าน)</t>
  </si>
  <si>
    <t>ห้วยส้าน</t>
  </si>
  <si>
    <t>วันเดือนปีเกิด</t>
  </si>
  <si>
    <t>นายณรงค์ อภิชัย</t>
  </si>
  <si>
    <t>นางสาวรัมภ์รดา นินนาท</t>
  </si>
  <si>
    <t>นางสาวณัชววรัศ ขันติสิทธ์</t>
  </si>
  <si>
    <t>นายประยงค์ สีสัตย์ใจ</t>
  </si>
  <si>
    <t>นายภูวิทย์ อุดมดี</t>
  </si>
  <si>
    <t>วันอังคารที่ 12 ธันวาคม 2560 (น่าน)</t>
  </si>
  <si>
    <t>เตียงคู่</t>
  </si>
  <si>
    <t xml:space="preserve">รถตู้คันที่ 3 ทะเบียน 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</si>
  <si>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</t>
    </r>
    <r>
      <rPr>
        <b/>
        <sz val="36"/>
        <color rgb="FF460000"/>
        <rFont val="Adobe Garamond Pro Bold"/>
        <family val="1"/>
      </rPr>
      <t xml:space="preserve"> 212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</si>
  <si>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</t>
    </r>
    <r>
      <rPr>
        <b/>
        <sz val="36"/>
        <color rgb="FF460000"/>
        <rFont val="Adobe Garamond Pro Bold"/>
        <family val="1"/>
      </rPr>
      <t xml:space="preserve"> 218</t>
    </r>
  </si>
  <si>
    <t>หน้าห้องประชุม VIP</t>
  </si>
  <si>
    <t>เวลา 10.30 น.</t>
  </si>
  <si>
    <t>เวลา 12.00 น.</t>
  </si>
  <si>
    <t>ราคา 250 บาท</t>
  </si>
  <si>
    <t>เวลา 15.00 น.</t>
  </si>
  <si>
    <t>เวลา 18.00 น.</t>
  </si>
  <si>
    <t>โรงคั่วกาแฟ</t>
  </si>
  <si>
    <t>เวลา 10.00 น.</t>
  </si>
  <si>
    <t>เวลา 14.20 น.</t>
  </si>
  <si>
    <t>รับเบรคจำนวน 40 ห่อ</t>
  </si>
  <si>
    <t>เวลา 07.30 น.</t>
  </si>
  <si>
    <t>รายการอาหาร คณะห้วยส้าน</t>
  </si>
  <si>
    <t>ใช้ถุงกระดาษหนังสือพิมพ์</t>
  </si>
  <si>
    <t>นางสาวพัทธมน รุ่งชวาลย์นนท์</t>
  </si>
  <si>
    <t>บัตเตอร์เค้ก</t>
  </si>
  <si>
    <t>กาแฟร้อน</t>
  </si>
  <si>
    <t>ชาร้อน</t>
  </si>
  <si>
    <t>น้ำเก๊กฮวย</t>
  </si>
  <si>
    <t>น้ำเปล่า</t>
  </si>
  <si>
    <t>ยำภูแลเห็ดกรอบ ไม่เผ็ด</t>
  </si>
  <si>
    <t>ข้าวสวยอินทรีย์</t>
  </si>
  <si>
    <t>ปลาทอดซอสมะขาม</t>
  </si>
  <si>
    <t>แกงจืดวอเตอร์เครสไก่สับ</t>
  </si>
  <si>
    <t>ผัดผักบุ้งไฟแดง</t>
  </si>
  <si>
    <t>ผลไม้รวม</t>
  </si>
  <si>
    <t>น้ำมะขาม</t>
  </si>
  <si>
    <t>กะหรี่พัพไส่ไก่/เผือก</t>
  </si>
  <si>
    <t>เห็ดอ้อนดอย</t>
  </si>
  <si>
    <t>ไก่ผัดแมคคาเดเมียสมุนไพร</t>
  </si>
  <si>
    <t>เต้าหู้ทรงเครื่อง</t>
  </si>
  <si>
    <t>น้ำกระเจี้ยบ</t>
  </si>
  <si>
    <t>กาแฟเย็น</t>
  </si>
  <si>
    <t>ชาเย็น</t>
  </si>
  <si>
    <t>ปาลาฉ่อง+ผักจิ้ม แคบหมู</t>
  </si>
  <si>
    <t>ปลาทับทิมทอดกระเทียม</t>
  </si>
  <si>
    <t>ต้มจืดมะระจีนไก่</t>
  </si>
  <si>
    <t>เต้าฮวยมะพร้าวอ่อน</t>
  </si>
  <si>
    <t>น้ำผลไม้มะตูม</t>
  </si>
  <si>
    <t>ชาจีนร้อน</t>
  </si>
  <si>
    <t>น้ำผลไม้เสาวรส</t>
  </si>
  <si>
    <t>ยำยอดมะเขือเครือทอดกรอบ</t>
  </si>
  <si>
    <t>หมูปลาเค็มทอด</t>
  </si>
  <si>
    <t>ปลาผัดพริกไทยดำ</t>
  </si>
  <si>
    <t>ผัดฮ่องเต้น้ำมันหอย</t>
  </si>
  <si>
    <t>น้ำผลไม้สตรอเบอรี</t>
  </si>
  <si>
    <t>น้ำผลไม้ดอยคำกล่อง</t>
  </si>
  <si>
    <t>กล้วยหอม</t>
  </si>
  <si>
    <t>ขนมหวานสาคูเปียกมะพร้าวอ่อน</t>
  </si>
  <si>
    <t>ไก่ย่าง+จิ้มแจ่ว</t>
  </si>
  <si>
    <t>ระหว่างวันที่ 7 - 12 ธันวาคม 2560</t>
  </si>
  <si>
    <t>ก๋วยเตี๋ยวผัดไทยกุ้ง</t>
  </si>
  <si>
    <t>วิทยากร</t>
  </si>
  <si>
    <t>ศาลาลีลาวดี (หัวกระโหลก)</t>
  </si>
  <si>
    <t>น้ำพริกมะเขือเทศ +ผักจิ้ม+แคบหมู</t>
  </si>
  <si>
    <t>ต้มยำปลาน้ำโขง</t>
  </si>
  <si>
    <t>ผลไม้ตามฤดูกาล</t>
  </si>
  <si>
    <t>ลำไยต้มน้ำตาล</t>
  </si>
  <si>
    <t>น้ำกระเจี๊ยบ</t>
  </si>
  <si>
    <t>ทับทิมกรอบ</t>
  </si>
  <si>
    <t>ห้องประชุม VIP</t>
  </si>
  <si>
    <t>ปอเปี๊ยะทอด</t>
  </si>
  <si>
    <t>ผัดซาโยเต้</t>
  </si>
  <si>
    <t>ถั่วลันเตาผัดกุ้ง</t>
  </si>
  <si>
    <t>ขนมเค้กมะพร้าวอ่อน</t>
  </si>
  <si>
    <t>คุ้กกี้แมคคาเดเมีย</t>
  </si>
  <si>
    <t>น้ำเปล่าขวด</t>
  </si>
  <si>
    <t xml:space="preserve">ธัญพืชแท่ง </t>
  </si>
  <si>
    <t>ข้าวแต๋น</t>
  </si>
  <si>
    <t>IT ดอยตุง</t>
  </si>
  <si>
    <t>Documania</t>
  </si>
  <si>
    <t>กทม. (ดอนเมือง) - อุดรธานี 12 ธ.ค.60</t>
  </si>
  <si>
    <t>Air Asia FD3555 09.15-10.35 น.</t>
  </si>
  <si>
    <t>Nok air DD9214 15.25 - 16.30 น.</t>
  </si>
  <si>
    <t>เชียงใหม่ - ห้วยส้าน</t>
  </si>
  <si>
    <t>ประเด็นที่พูดคุย</t>
  </si>
  <si>
    <t>ตั้งโต๊ะศูนย์ข้อมูลบริเวณหน้าห้องทางซ้าย</t>
  </si>
  <si>
    <t>ใส่ห่อ</t>
  </si>
  <si>
    <t>จากอ้น สิ่งแวดล้อม จะมาส่งให้วันที่ 8 ธ.ค.60</t>
  </si>
  <si>
    <t>Surname-Lastname</t>
  </si>
  <si>
    <t>นายเรวัต แสนฉึ่ง</t>
  </si>
  <si>
    <t>ผู้ใหญ่บ้าน</t>
  </si>
  <si>
    <t>ผู้ช่วยผู้ใหญ่บ้าน</t>
  </si>
  <si>
    <t>นายสมชาย แสนจัน</t>
  </si>
  <si>
    <t>นางสาวอรสา แสนลี่</t>
  </si>
  <si>
    <t>นายก อบต.ท่าตอน</t>
  </si>
  <si>
    <t>นางสาวเยาวธิดา ไหมทอง</t>
  </si>
  <si>
    <t>รองนายก อบต.ท่าตอน</t>
  </si>
  <si>
    <t>นายสมบูรณ์ แสนจันทร์</t>
  </si>
  <si>
    <t>ส.อบต.บ้านห้วยส้าน</t>
  </si>
  <si>
    <t>นายธนกฤต ตามิ</t>
  </si>
  <si>
    <t>นายจรูญ วันจา</t>
  </si>
  <si>
    <t>นายพิชิตพล แสนจันทร์</t>
  </si>
  <si>
    <t>นายสมเดช แสนลี่</t>
  </si>
  <si>
    <t>นายสุพจน์ แสนหมี่</t>
  </si>
  <si>
    <t>นางสาวดรุณี แสนจัน</t>
  </si>
  <si>
    <t>นายสงกรานต์ แสนจันทร์</t>
  </si>
  <si>
    <t>นายวิลาศ ปัญญาโรจน์</t>
  </si>
  <si>
    <t>นายสำรวย เป้งกระโทก</t>
  </si>
  <si>
    <t>นายอาสา ลี่เจริญวงศ์</t>
  </si>
  <si>
    <t>Mr. Arsa Leejaroenwong</t>
  </si>
  <si>
    <t>Mr. Sombun Saenchan</t>
  </si>
  <si>
    <t>Mr. Somdet Saen-lee</t>
  </si>
  <si>
    <t>Mr. Suphot Saenmi</t>
  </si>
  <si>
    <t>Mr. Songkran Seanchan</t>
  </si>
  <si>
    <t>Mr. Somchai Saenchan</t>
  </si>
  <si>
    <t>Acting Sub Lt. Sutin Saenfoo</t>
  </si>
  <si>
    <t>Miss Yaowatida Maitong</t>
  </si>
  <si>
    <t>Mr. Rewat Saenchueng</t>
  </si>
  <si>
    <t>Mr. Tanakrit Ta-mi</t>
  </si>
  <si>
    <t>ว่าที่ ร.ต.สุทิน แสนฟู่</t>
  </si>
  <si>
    <t>Mr. Pichitpon Saenchans</t>
  </si>
  <si>
    <t>Mr. Charoon Wanja</t>
  </si>
  <si>
    <t xml:space="preserve">Miss Wipha Saenchan </t>
  </si>
  <si>
    <t>Miss Darunee Sanchan</t>
  </si>
  <si>
    <t>นางสาววิภา แสนจัน 1 (2522)</t>
  </si>
  <si>
    <t>นางสาววิภา แสนจัน 2 (2532)</t>
  </si>
  <si>
    <t>นางรัชนี เมืองมูล</t>
  </si>
  <si>
    <t>Mrs. Ratchani Maungmoon</t>
  </si>
  <si>
    <t xml:space="preserve">นายอาลีฟ บือราเฮ็ง </t>
  </si>
  <si>
    <t>Mr. Alif Beraheng</t>
  </si>
  <si>
    <t>รถตู้</t>
  </si>
  <si>
    <t>นายศักดรินทร์ นุแปงถา</t>
  </si>
  <si>
    <t>Mr. Sukdarin Nupangtha</t>
  </si>
  <si>
    <t>Mr. Prayong Sisatjai</t>
  </si>
  <si>
    <t>ม.ร.ว.ดิศนัดดา ดิศกุล</t>
  </si>
  <si>
    <t>ผู้ช่วยผู้จัดการโครงการ ฯ ปิดทองหลังพระ</t>
  </si>
  <si>
    <t>Mr. Suphan Royput</t>
  </si>
  <si>
    <t>Nok air DD9214 15.25-16.30 น.</t>
  </si>
  <si>
    <t>เชียงใหม่-เชียงราย-น่าน-กรุงเทพ-อุดร-ขอนแก่น-เชียงใหม่</t>
  </si>
  <si>
    <t>ขอนแก่น - เชียงใหม่ 17 ธ.ค.60</t>
  </si>
  <si>
    <t>ห้วยส้าน - เชียงราย 7 ธ.ค.60</t>
  </si>
  <si>
    <t>Mr. Wilat Panyaroj</t>
  </si>
  <si>
    <t>Mr. Samruai Pengkrathok</t>
  </si>
  <si>
    <t>0 jan 1965</t>
  </si>
  <si>
    <t>จำนวน 40 ท่าน ราคา 150 บาท/ท่าน</t>
  </si>
  <si>
    <t>จำนวน 40 ท่าน ราคา 50 บาท/ท่าน</t>
  </si>
  <si>
    <t xml:space="preserve">จำนวน 40 คน ราคา 150.- </t>
  </si>
  <si>
    <t>1.แกงหางหวายใส่กระดูกหมู</t>
  </si>
  <si>
    <t>1. ลาบหมู</t>
  </si>
  <si>
    <t>2.น้ำพริกมะเขือเทศใส่หมูสับ ผักลวก</t>
  </si>
  <si>
    <t>2. จอผักกาด</t>
  </si>
  <si>
    <t>3.ไข่เจียวชะอม</t>
  </si>
  <si>
    <t>3. กะหล่ำปลีผัดน้ำปลา</t>
  </si>
  <si>
    <t>4.ผลไม้ตามฤดูกาล(ส้ม)</t>
  </si>
  <si>
    <t>4. ไข่เจียว</t>
  </si>
  <si>
    <t>5. น้ำพริกหนุ่ม   แคบหมู  ผักสด  ผักลวก</t>
  </si>
  <si>
    <t>เวลา 18.30 น. ณ โรงอาหาร สนง.เปียงก่อ</t>
  </si>
  <si>
    <t>จำนวน 40 คน ราคา 120/ท่าน</t>
  </si>
  <si>
    <t>จำนวน 45 คน ราคา 150/ท่าน</t>
  </si>
  <si>
    <t>จำนวน 40 คน ราคา 150/ท่าน</t>
  </si>
  <si>
    <t>2. ปลาดุกย่าง</t>
  </si>
  <si>
    <t xml:space="preserve">4. น้ำพริกลั๊วะ  ผักสด </t>
  </si>
  <si>
    <t>5. ข้าวสวย</t>
  </si>
  <si>
    <t>1. ข้าวต้มทรงเครื่อง</t>
  </si>
  <si>
    <t>2. ผัดผักรวม</t>
  </si>
  <si>
    <t>3. หมูแดดเดียว</t>
  </si>
  <si>
    <t>4. ไข่ลวก</t>
  </si>
  <si>
    <t xml:space="preserve"> ณ สนง.บ้านยอด</t>
  </si>
  <si>
    <t xml:space="preserve"> ณ แปลงเพาะกล้าปัว</t>
  </si>
  <si>
    <t xml:space="preserve"> ณ โรงอาหาร สนง.เปียงก่อ</t>
  </si>
  <si>
    <t xml:space="preserve"> ณ ลานต้นก่อ</t>
  </si>
  <si>
    <t>เวลา 07.00 น.</t>
  </si>
  <si>
    <t>เวลา 15.00 น.ห้องประชุม</t>
  </si>
  <si>
    <t>ณ ห้องประชุม VIP</t>
  </si>
  <si>
    <t xml:space="preserve">เวลา 10.00 น. </t>
  </si>
  <si>
    <t>ณ ฝายบ้านพ่อ</t>
  </si>
  <si>
    <t>ฮาลาล</t>
  </si>
  <si>
    <t>พันเอกสุพรรณ ร้อยพุทธ</t>
  </si>
  <si>
    <t xml:space="preserve">ปลัดฝ่ายทะเบียน อ.แม่อาย </t>
  </si>
  <si>
    <t>พันเอก สังกัดกองทัพบก</t>
  </si>
  <si>
    <t>อิสลาม</t>
  </si>
  <si>
    <t>ข้อจำกัดทางอาหาร : ฮาลาล 1 คน</t>
  </si>
  <si>
    <t>นางสาวกมลทิพย์ พงศ์พิพัฒน์วัฒนา</t>
  </si>
  <si>
    <t>น่าน-กรุงเทพ-อุดร-ขอนแก่น-กทม.-น่าน</t>
  </si>
  <si>
    <t>Miss Kamontip Phongphiphatwatthana</t>
  </si>
  <si>
    <t>กทม.-เชียงราย-น่าน-กรุงเทพ-อุดร-ขอนแก่น-กทม.</t>
  </si>
  <si>
    <t>นักวิเคราะห์และจัดการองค์ความรู้อาวุโส แม่ฟ้าหลวง</t>
  </si>
  <si>
    <t xml:space="preserve">แม่ฟ้าหลวง </t>
  </si>
  <si>
    <t>Flexible</t>
  </si>
  <si>
    <t>ขอนแก่น-กทม.-น่าน</t>
  </si>
  <si>
    <t>ขอนแก่น-กทม.</t>
  </si>
  <si>
    <t>รถดอยตุงส่งที่ดอยตุง จบที่ฝายบ้านพ่อ</t>
  </si>
  <si>
    <t>ห้วยส้าน - ดอยตุง</t>
  </si>
  <si>
    <t>วันที่ 7 - 8 ธันวาคม 2560</t>
  </si>
  <si>
    <t>เผ่า</t>
  </si>
  <si>
    <t xml:space="preserve">นายรัฐกร  </t>
  </si>
  <si>
    <t>สวัสดิ์แดง</t>
  </si>
  <si>
    <t>พื้นเมือง</t>
  </si>
  <si>
    <t>089-997 8792</t>
  </si>
  <si>
    <t>นายสุภาพ</t>
  </si>
  <si>
    <t>ภิระบรรณ</t>
  </si>
  <si>
    <t>อภิสวัสดิ์สุนทร</t>
  </si>
  <si>
    <t>ลาหู่</t>
  </si>
  <si>
    <t xml:space="preserve"> - ประธานสภา อบต.แม่ฟ้าหลวง</t>
  </si>
  <si>
    <t>081-998 0853</t>
  </si>
  <si>
    <t>พรหมบุตร</t>
  </si>
  <si>
    <t>ไทยใหญ่</t>
  </si>
  <si>
    <t>นายจะคือ</t>
  </si>
  <si>
    <t>ลาหู่นะ</t>
  </si>
  <si>
    <t>นายชำนาญ</t>
  </si>
  <si>
    <t>อภิสุนทรกุล</t>
  </si>
  <si>
    <t>อาข่า</t>
  </si>
  <si>
    <t xml:space="preserve"> - ผู้ช่วยผู้นำประกอบพิธีทางศาสนา
 - ผู้อาวุโสในหมู่บ้าน</t>
  </si>
  <si>
    <t>097-925 9095</t>
  </si>
  <si>
    <t>นายชาญชัย</t>
  </si>
  <si>
    <t>จิราวัฒนาการ</t>
  </si>
  <si>
    <t xml:space="preserve"> - สมาชิก อบต.แม่ฟ้าหลวง</t>
  </si>
  <si>
    <t>นายสมพล</t>
  </si>
  <si>
    <t>อภิรัตนชัย</t>
  </si>
  <si>
    <t>ลาหู่แดง</t>
  </si>
  <si>
    <t xml:space="preserve"> - ผู้อาวุโสในหมู่บ้าน</t>
  </si>
  <si>
    <t>นายอาผ่า</t>
  </si>
  <si>
    <t>อายี</t>
  </si>
  <si>
    <t>086-183 3033</t>
  </si>
  <si>
    <t>นายวีรชิต</t>
  </si>
  <si>
    <t>วรัญชิตกูล</t>
  </si>
  <si>
    <t>นายประเสริฐ</t>
  </si>
  <si>
    <t>คำลือ</t>
  </si>
  <si>
    <t>086-915 1653</t>
  </si>
  <si>
    <t>นายวันชัย</t>
  </si>
  <si>
    <t>ปรีชาสถาพรกุล</t>
  </si>
  <si>
    <t>082-189 3564</t>
  </si>
  <si>
    <t>นายวิทยา</t>
  </si>
  <si>
    <t>วิเศษเจริญธรรม</t>
  </si>
  <si>
    <t xml:space="preserve"> - รองนายก อบต.แม่ฟ้าหลวง</t>
  </si>
  <si>
    <t>089-261 4357</t>
  </si>
  <si>
    <t>นางมยุรา</t>
  </si>
  <si>
    <t>087-575 9522</t>
  </si>
  <si>
    <t>อภิพรไพศาล</t>
  </si>
  <si>
    <t>082-390 6059</t>
  </si>
  <si>
    <t>นายสมเพชร</t>
  </si>
  <si>
    <t>โสภา</t>
  </si>
  <si>
    <t>080-677 6351</t>
  </si>
  <si>
    <t>น.ส.อรัญญา</t>
  </si>
  <si>
    <t>อภิเสถียรพงศ์</t>
  </si>
  <si>
    <t>098-005 6100</t>
  </si>
  <si>
    <t>ใจกุศลดำรง</t>
  </si>
  <si>
    <t>น.ส.ทัศนีย์</t>
  </si>
  <si>
    <t>โสภณอำนวยกิจ</t>
  </si>
  <si>
    <t>082-190 8315</t>
  </si>
  <si>
    <t>น.ส.อำพร</t>
  </si>
  <si>
    <t>หล่อซา</t>
  </si>
  <si>
    <t>093-763 2922</t>
  </si>
  <si>
    <t>Miss Orasa Sanlee</t>
  </si>
  <si>
    <t>ฤทธิ์สกุลเลิศ</t>
  </si>
  <si>
    <t>นายทรงยศ</t>
  </si>
  <si>
    <t>วิเศษขจรศักดิ์</t>
  </si>
  <si>
    <t>090-893 3440</t>
  </si>
  <si>
    <t>นางรุ่งไพลิน</t>
  </si>
  <si>
    <t>เจริญดี</t>
  </si>
  <si>
    <t>นายเผ่าพันธิน</t>
  </si>
  <si>
    <t>ธรรมบัณฑิต</t>
  </si>
  <si>
    <t xml:space="preserve"> - ปลัด อบต.แม่ฟ้าหลวง</t>
  </si>
  <si>
    <t>081-881-4043
089-951-8118</t>
  </si>
  <si>
    <t xml:space="preserve"> - ผู้ช่วยผู้ใหญ่บ้านขาแหย่งพัฒนา</t>
  </si>
  <si>
    <t>MFLF Executive</t>
  </si>
  <si>
    <t>MFLF Staff</t>
  </si>
  <si>
    <t>MFLF Driver</t>
  </si>
  <si>
    <t>VDO Crew</t>
  </si>
  <si>
    <t>Total excluding the advance team</t>
  </si>
  <si>
    <t>FTN 4WD</t>
  </si>
  <si>
    <t>2กฬ - 6709</t>
  </si>
  <si>
    <t>2กฬ - 6705</t>
  </si>
  <si>
    <t>2กฬ - 6710</t>
  </si>
  <si>
    <t>2กฬ - 6706</t>
  </si>
  <si>
    <t>2กฬ - 6707</t>
  </si>
  <si>
    <t>2กฬ - 6708</t>
  </si>
  <si>
    <t>กระบะ4 ประตูมีหลังคา</t>
  </si>
  <si>
    <t>คณะผู้ปฏิบัติงานโครงการพัฒนาทางเลือกในการดำรงชีวิตที่ยั่งยืน</t>
  </si>
  <si>
    <t>บ้านห้วยส้าน อ.แม่อาย จ.เชียงใหม่</t>
  </si>
  <si>
    <t>รายชื่อนั่งรถ 4WD</t>
  </si>
  <si>
    <t>คณะ</t>
  </si>
  <si>
    <t>MFLF cameraman</t>
  </si>
  <si>
    <t>IT</t>
  </si>
  <si>
    <t>MFLF Cameraman</t>
  </si>
  <si>
    <t>หมายเหตุ: ช่างภาพ/ช่าง VDO Documania ไปรถส่วนส่วงหน้าได้</t>
  </si>
  <si>
    <t>ว่าง</t>
  </si>
  <si>
    <t>ที่พักดอยตุงลอด์จ  วันที่ 7 - 9 ธ.ค. 2560</t>
  </si>
  <si>
    <t>รายชื่อนั่งรถตู้</t>
  </si>
  <si>
    <t>5.ไก่ทอด</t>
  </si>
  <si>
    <t>6.น้ำผึ้งมะนาว</t>
  </si>
  <si>
    <t xml:space="preserve"> 1. ข้าวโพดข้าวเหนียว</t>
  </si>
  <si>
    <t xml:space="preserve"> 2.กาแฟร้อน</t>
  </si>
  <si>
    <t xml:space="preserve"> 3.น้ำอัดลม</t>
  </si>
  <si>
    <t xml:space="preserve"> 4.น้ำเปล่า </t>
  </si>
  <si>
    <t>***เตรียมผ้าเย็นให้คณะ</t>
  </si>
  <si>
    <t>ขนมหวาน= บวชฟักทอง</t>
  </si>
  <si>
    <t>ผลไม้สด</t>
  </si>
  <si>
    <t>1.  ไข่พะโล้</t>
  </si>
  <si>
    <t>2.  ฟักทองผัดไข่</t>
  </si>
  <si>
    <t>3.  ไก่ผัดพริกขิง</t>
  </si>
  <si>
    <t>4.  หมูทอดกระเทียม</t>
  </si>
  <si>
    <t>กล้วยน้ำว้าสุก กล้วยตาก</t>
  </si>
  <si>
    <t>1. แกงหัวปลีใส่ไก่</t>
  </si>
  <si>
    <t>3. ผัดถั่วฝักยาวหมูสับ</t>
  </si>
  <si>
    <t>6. ผลไม้ :ส้มเขียวหวาน</t>
  </si>
  <si>
    <t>1.  เครื่องดื่มร้อน</t>
  </si>
  <si>
    <t>2.  ขนมไทย= ขนมวุ้นใบเตย อัญชัน</t>
  </si>
  <si>
    <t>3.  เครื่องดื่มเย็น= น้ำลำใย</t>
  </si>
  <si>
    <t>1. ต้มฟักเขียวน่องไก่</t>
  </si>
  <si>
    <t>2. คั่วแห้งหมู</t>
  </si>
  <si>
    <t>3. ผัดเห็ดรวม</t>
  </si>
  <si>
    <t>4. ปลานิลทอด</t>
  </si>
  <si>
    <t>5. น้ำพริกกะปิ ผักสด ผักลวก</t>
  </si>
  <si>
    <t>ขนมหวาน= บัวลอย</t>
  </si>
  <si>
    <t>กล้วยน้ำว้า กล้วยตาก</t>
  </si>
  <si>
    <t xml:space="preserve">1. เครื่องดื่มร้อน </t>
  </si>
  <si>
    <t>2. ขนมไทย=ข้าวต้มมัด</t>
  </si>
  <si>
    <t>3.  เครื่องดื่มเย็น= น้ำอัญชัน</t>
  </si>
  <si>
    <t>1. ขนมจีน</t>
  </si>
  <si>
    <t>2. น้ำเงี้ยว</t>
  </si>
  <si>
    <t>3. แกงเขียวหวานไก่</t>
  </si>
  <si>
    <t>4. เครื่องเคียง : แคบหมู ผักสด ผักลวก</t>
  </si>
  <si>
    <t>1. ขนมเทียน</t>
  </si>
  <si>
    <t>2. น้ำสมุนไพร</t>
  </si>
  <si>
    <t>ช้างมูบ ลานอาทิตย์อัสดง</t>
  </si>
  <si>
    <t>ข้าวซอยฮ่อไก่</t>
  </si>
  <si>
    <t>1. นายเรวัต แสนฉึ่ง</t>
  </si>
  <si>
    <t>2. นายสมชาย แสนจัน</t>
  </si>
  <si>
    <t>6. นายสมบูรณ์ แสนจันทร์</t>
  </si>
  <si>
    <t>9. นายพิชิตพล แสนจันทร์</t>
  </si>
  <si>
    <t>13. นางสาววิภา แสนจัน 1 (2522)</t>
  </si>
  <si>
    <t>15. นางสาวดรุณี แสนจัน</t>
  </si>
  <si>
    <t>4. นางสาวอรสา แสนลี่</t>
  </si>
  <si>
    <t>5. นางสาวเยาวธิดา ไหมทอง</t>
  </si>
  <si>
    <t>19. พันเอกสุพรรณ ร้อยพุทธ</t>
  </si>
  <si>
    <t>11. นายสุพจน์ แสนหมี่</t>
  </si>
  <si>
    <t>17. นายอาสา ลี่เจริญวงศ์</t>
  </si>
  <si>
    <t>7. นายธนกฤต ตามิ</t>
  </si>
  <si>
    <t>8. นายจรูญ วันจา</t>
  </si>
  <si>
    <t>16. นายสงกรานต์ แสนจันทร์</t>
  </si>
  <si>
    <t xml:space="preserve">18. นายอาลีฟ บือราเฮ็ง </t>
  </si>
  <si>
    <t>3. ว่าที่ ร.ต.สุทิน แสนฟู่</t>
  </si>
  <si>
    <t>12. นางรัชนี เมืองมูล</t>
  </si>
  <si>
    <t>10. นายสมเดช แสนลี่</t>
  </si>
  <si>
    <t>14. นางสาววิภา แสนจัน 2 (2532)</t>
  </si>
  <si>
    <t>23. นายสำรวย เป้งกระโทก</t>
  </si>
  <si>
    <t>24. นายวิลาศ ปัญญาโรจน์</t>
  </si>
  <si>
    <t>20. ประยงค์</t>
  </si>
  <si>
    <t>21. ส้ม</t>
  </si>
  <si>
    <t>32. วุ้น</t>
  </si>
  <si>
    <t>33. ฟิลด์</t>
  </si>
  <si>
    <t>V.2 05/01/2017</t>
  </si>
  <si>
    <t>28. พี่ณรงค์</t>
  </si>
  <si>
    <t>กู๋</t>
  </si>
  <si>
    <t>(Dock seat)</t>
  </si>
  <si>
    <r>
      <t>เชียงใหม่-เชียงราย-น่าน-กรุงเทพ-อุดร-ขอนแก่น-</t>
    </r>
    <r>
      <rPr>
        <sz val="18"/>
        <color rgb="FFFF0000"/>
        <rFont val="Browallia New"/>
        <family val="2"/>
      </rPr>
      <t>??</t>
    </r>
  </si>
  <si>
    <t>รถรับ 888 ที่น่าน Flight รอยืนยัน</t>
  </si>
  <si>
    <t>เชียงราย-น่าน</t>
  </si>
  <si>
    <t>เชียงราย-น่าน, กรุงเทพฯ - ขอนแก่น - กรุงเทพฯ</t>
  </si>
  <si>
    <t>นายอนันตชัย</t>
  </si>
  <si>
    <t>เชียงราย</t>
  </si>
  <si>
    <t>รอยืนยัน</t>
  </si>
  <si>
    <t>น่าน</t>
  </si>
  <si>
    <t>อิสาน</t>
  </si>
  <si>
    <t>มากับคณะจากห้วยส้าน ไม่ตามคณะ</t>
  </si>
  <si>
    <t xml:space="preserve">- </t>
  </si>
  <si>
    <t>นางสาวพรพิมล ใหม่น้อย</t>
  </si>
  <si>
    <t>ยานยนต์ดอยตุง ส่วนล่วงหน้า</t>
  </si>
  <si>
    <t>ยานยนต์ดอยตุง รถคณะ</t>
  </si>
  <si>
    <t>MFLF</t>
  </si>
  <si>
    <t>บอย 034</t>
  </si>
  <si>
    <t>พี่ส่ง 015</t>
  </si>
  <si>
    <t>รถตู้คันที่ 1 ทะเบียน ฮย-5919</t>
  </si>
  <si>
    <t>รถตู้คันที่ 2 ทะเบียน  ฮพ-4130</t>
  </si>
  <si>
    <t>เชวง คำพิชัย 010</t>
  </si>
  <si>
    <t>ธวัชชัย เงินเปา 024</t>
  </si>
  <si>
    <t>ณัฐพงษ์ ธาทิพย์ 020</t>
  </si>
  <si>
    <t>ธีรวุฒิ ไร่พุทธา 028</t>
  </si>
  <si>
    <t>ปกรณ์ ซาวคำเขตต์ 034</t>
  </si>
  <si>
    <t>บุญส่ง กาบุญค้ำ 015</t>
  </si>
  <si>
    <t>นายธวัชชัย เงินเปา 024</t>
  </si>
  <si>
    <t>นายณัฐพงษ์ ธาทิพย์ 020</t>
  </si>
  <si>
    <t>นายคำอ้าย คุณยศยิ่ง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</si>
  <si>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 </t>
    </r>
    <r>
      <rPr>
        <b/>
        <sz val="36"/>
        <color theme="1"/>
        <rFont val="Adobe Garamond Pro Bold"/>
        <family val="1"/>
      </rPr>
      <t>301</t>
    </r>
  </si>
  <si>
    <r>
      <t>หมายเลขห้อง.   :</t>
    </r>
    <r>
      <rPr>
        <b/>
        <sz val="18"/>
        <color theme="1"/>
        <rFont val="Adobe Garamond Pro Bold"/>
        <family val="1"/>
      </rPr>
      <t xml:space="preserve">     </t>
    </r>
    <r>
      <rPr>
        <b/>
        <sz val="36"/>
        <color rgb="FF460000"/>
        <rFont val="Adobe Garamond Pro Bold"/>
        <family val="1"/>
      </rPr>
      <t>218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</si>
  <si>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</t>
    </r>
    <r>
      <rPr>
        <b/>
        <sz val="36"/>
        <color rgb="FF460000"/>
        <rFont val="Adobe Garamond Pro Bold"/>
        <family val="1"/>
      </rPr>
      <t xml:space="preserve"> 307</t>
    </r>
  </si>
  <si>
    <r>
      <t>หมายเลขห้อง  :</t>
    </r>
    <r>
      <rPr>
        <b/>
        <sz val="24"/>
        <color theme="1"/>
        <rFont val="Adobe Garamond Pro Bold"/>
        <family val="1"/>
      </rPr>
      <t xml:space="preserve">   </t>
    </r>
    <r>
      <rPr>
        <b/>
        <sz val="36"/>
        <color rgb="FF460000"/>
        <rFont val="Adobe Garamond Pro Bold"/>
        <family val="1"/>
      </rPr>
      <t xml:space="preserve"> 307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</si>
  <si>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317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</si>
  <si>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322</t>
    </r>
  </si>
  <si>
    <r>
      <t>หมายเลขห้อง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322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</si>
  <si>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323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</si>
  <si>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324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</si>
  <si>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324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</si>
  <si>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341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</si>
  <si>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341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</si>
  <si>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342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</si>
  <si>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343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</si>
  <si>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343</t>
    </r>
  </si>
  <si>
    <t>2กฬ-6703 รถช่าง</t>
  </si>
  <si>
    <t xml:space="preserve"> - คณะกรรมการกาดดอยตุง</t>
  </si>
  <si>
    <t>รายชื่อวิทยากรรับคณะ ผู้ปฏิบัติงานโครงการพัฒนาทางเลือกในการดำรงชีวิตที่ยั่งยืน บ้านห้วยส้าน อ.แม่อาย จ.เชียงใหม่</t>
  </si>
  <si>
    <t xml:space="preserve">พฤหัสบดี ที่ 7 ธันวาคม 2560 </t>
  </si>
  <si>
    <t>ชื่อ</t>
  </si>
  <si>
    <t>สกุล</t>
  </si>
  <si>
    <t>หมู่บ้าน</t>
  </si>
  <si>
    <t>เบอร์โทรศัพท์</t>
  </si>
  <si>
    <t>หัวข้อในการให้ข้อมูล</t>
  </si>
  <si>
    <t>10.45-11.15 น. ห้อง วีไอพี</t>
  </si>
  <si>
    <t xml:space="preserve"> - หน.งานอำนวยการและแผนงาน
ส่วนพัฒนาสังคม</t>
  </si>
  <si>
    <t>- การสำรวจข้อมูลสภาพเศรษฐกิจ – สังคมเพื่อออกแบบกิจกรรมการพัฒนาและการบริหารจัดการการใช้พื้นที่อย่างเหมาะสม</t>
  </si>
  <si>
    <t>ห้วยน้ำขุ่น ม.17</t>
  </si>
  <si>
    <t xml:space="preserve"> - หน.งานพัฒนาคุณภาพชีวิตฯ
ส่วนพัฒนาสังคม</t>
  </si>
  <si>
    <t>- การสำรวจพื้นที่โดยใช้ GPS และการรับรองจากชุมชน การสำรวจข้อมูลประจำปี ตัวชี้วัดผลการพัฒนาโดยใช้คนเป็นศูนย์กลาง</t>
  </si>
  <si>
    <t>13.45-15.00 ลานอาทิตย์อัสดง สวนรุกขชาติช้างมูบ</t>
  </si>
  <si>
    <t xml:space="preserve">นายพงษ์ศักดิ์ </t>
  </si>
  <si>
    <t>มูเซอป่ากล้วย</t>
  </si>
  <si>
    <t xml:space="preserve"> - ผู้จัดการส่วนพัฒนาสังคม</t>
  </si>
  <si>
    <t>081-998-0853</t>
  </si>
  <si>
    <t xml:space="preserve">- พื้นที่ดอยตุงในอดีต พื้นที่ปลูกฝิ่น และความร่วมมือด้านความมั่นคง ไทย-พม่า </t>
  </si>
  <si>
    <t>มูเซอลาบา</t>
  </si>
  <si>
    <t>081-672-2857
ปราณี
090-471-6646
สุมนิต</t>
  </si>
  <si>
    <t xml:space="preserve"> - เคยปลูกฝิ่น,การปลูกฝิ่นบนดอยตุงก่อนมีโครงการฯ
 - เคยพบกองกำลังต่างๆ ก่อนมีโครงการฯ
 - วิถีชีวิตของคนบนดอยตุงในอดีตก่อนมีโครงการฯ 
 - กองพล 93 บริเวณดอยตุง
 - การตั้งฐานของทหารญี่ปุ่นบนดอยช้างมูบ ช่วงสงครามโลกครั้งที่ 2</t>
  </si>
  <si>
    <t>- เรื่องราวความเปลี่ยนแปลงจากอดีตผู้ปลูก ผู้ผลิต ผู้เสพ ผู้ค้า และอาชีพผิดกฎหมายมาสู่ชีวิตในปัจจุบัน
 - ชาวบ้านได้อะไรจากการพัฒนา
 - พูดอะไร แลกเปลี่ยนหัวข้ออะไรได้บ้าง</t>
  </si>
  <si>
    <t>สามัคคีเก่า</t>
  </si>
  <si>
    <t xml:space="preserve"> - กองกำลังต่าง ๆ บนดอยตุง
 - ก่อนมีโครงการฯ</t>
  </si>
  <si>
    <t>อาข่าป่ากล้วย</t>
  </si>
  <si>
    <t xml:space="preserve"> - การปลูกฝิ่นและการค้าฝิ่นบนดอยตุง
 - เคยสูบฝิ่นนาน 21 ปี เลิกฝิ่น มีบุตร 1 คน
 - คาราวานฝิ่น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</si>
  <si>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</si>
  <si>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</si>
  <si>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087-659-2419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</si>
  <si>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</si>
  <si>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จีนยูนนาน</t>
  </si>
  <si>
    <t>ห้วยไร่สามัคคี</t>
  </si>
  <si>
    <t>089-854-6033
088-401-6016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</si>
  <si>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</si>
  <si>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นางเพ็ญณี</t>
  </si>
  <si>
    <t>ปางพระราชทาน</t>
  </si>
  <si>
    <t xml:space="preserve"> - ผู้ช่วยผู้ใหญ่บ้านปางพระราชทาน</t>
  </si>
  <si>
    <t>081-473-3621</t>
  </si>
  <si>
    <t xml:space="preserve"> - การค้าอาวุธสงคราม
 - การหนีตำรวจในหมู่บ้านเพราะไม่มีบัตรประชาชน
 - การค้าขายฝิ่น,อาวุธปืน บริเวณใต้ต้นไม้ใหญ่ (กาดดอยตุง)
 - เคยช่วยพ่อนับลูกกระสุนในการค้าขายกับชนกลุ่มน้อยบริเวณกาดดอยตุง</t>
  </si>
  <si>
    <t xml:space="preserve"> ศุกร์ ที่ 8 ธันวาคม 2560</t>
  </si>
  <si>
    <t>ลำดับที่</t>
  </si>
  <si>
    <t>13.15-14.30 น. ห้องประชุม อบต.แม่ฟ้าหลวง</t>
  </si>
  <si>
    <t>จีนยูนาน</t>
  </si>
  <si>
    <t xml:space="preserve"> - นายก อบต.แม่ฟ้าหลวง </t>
  </si>
  <si>
    <t>081-784 8868
089-191 3725</t>
  </si>
  <si>
    <t xml:space="preserve"> - อาสา คพต.
 - การขอลงสัญชาติ
 - กองกำลังก๊กมินตั๋ง</t>
  </si>
  <si>
    <t xml:space="preserve">- ชุมชนบริหารจัดการตัวเอง และแผนสำหรับอนาคต
- บูรณาการแนวทางการพัฒนา รัฐบาลท้องถิ่นวางแผนการพัฒนาที่ตอบโจทย์ชุมชน
</t>
  </si>
  <si>
    <t>ขาแหย่งพัฒนา</t>
  </si>
  <si>
    <t xml:space="preserve"> - การทำนาขั้นบันได
 - วิถีชีวิตชาวไทยภูเขา
 - การทำสวนส้มแบบปลอดภัย</t>
  </si>
  <si>
    <t>นายนพพล</t>
  </si>
  <si>
    <t>พิมลสกุลรักษา</t>
  </si>
  <si>
    <t>081-131 6994</t>
  </si>
  <si>
    <t xml:space="preserve"> - วิถีชีวิตชนเผ่าอาข่า
 - การปลูกฝิ่นบนดอยตุงฯ
 - การทำไร่เลื่อนลอย</t>
  </si>
  <si>
    <t>ลาหุ่</t>
  </si>
  <si>
    <t xml:space="preserve"> - </t>
  </si>
  <si>
    <t xml:space="preserve"> - การจัดสรรงบประมาณของรัฐบาล
 - เงินอุดหนุนอำเภอ 5%
 - ศพด.,ร.ร.จีน
 - หลักเกณฑ์การประเมินผล อบต. แต่ละปี</t>
  </si>
  <si>
    <t xml:space="preserve"> - ผู้นำชุมชนก่อนมีโครงการพัฒนาดอยตุงฯ</t>
  </si>
  <si>
    <t>ไทยลื้อ</t>
  </si>
  <si>
    <t xml:space="preserve"> - รองประธานสภา อบต.แม่ฟ้าหลวง
 - กลุ่มสหกรณ์สวนชาดอยตุง</t>
  </si>
  <si>
    <t xml:space="preserve"> - การรวมกลุ่มสหกรณ์ชา
 - การได้รับสถานะสัญชาติไทยของชนกลุ่มน้อย</t>
  </si>
  <si>
    <t>ป่าคา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</si>
  <si>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</si>
  <si>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>สิลาวงศกรกุล</t>
  </si>
  <si>
    <t xml:space="preserve"> - กลุ่มพัฒนาสตรีในพื้นที่ดอยตุง
 - กลุ่มหัตถกรรมชนเผ่า</t>
  </si>
  <si>
    <t>ลิเช</t>
  </si>
  <si>
    <t xml:space="preserve"> - วิสาหกิจชุมชน</t>
  </si>
  <si>
    <t xml:space="preserve"> - การแปรรูปกาแฟ และหาตลาดเอง</t>
  </si>
  <si>
    <t>083-156 0772</t>
  </si>
  <si>
    <t xml:space="preserve"> - การจำหน่ายสินค้าชนชนเผ่า</t>
  </si>
  <si>
    <t>15.00 - 16.30 น. สนง.คพต.พ.</t>
  </si>
  <si>
    <t xml:space="preserve">นายจตุพงศ์ </t>
  </si>
  <si>
    <t xml:space="preserve"> - พนง.พัฒนาสังคม</t>
  </si>
  <si>
    <t xml:space="preserve"> - เด็กนักเรียนทุนมูลนิธิแม่ฟ้าหลวง
 - การกลับมาทำงานในเขตพื้นที่โครงการพัฒนาดอยตุงฯ</t>
  </si>
  <si>
    <t>- อนาคตดอยตุง
- ความต่อเนื่องของงานพัฒนา
- สารเสพย์ติดประเภทแอมเฟตามีน</t>
  </si>
  <si>
    <t>นายกิตติคุณ</t>
  </si>
  <si>
    <t xml:space="preserve"> - ประธานเยาวชน ต.แม่ฟ้าหลวง</t>
  </si>
  <si>
    <t>089-701 8798</t>
  </si>
  <si>
    <t xml:space="preserve"> - เยาวชนในพื้นที่โครงการฯ</t>
  </si>
  <si>
    <t xml:space="preserve"> - พนง.ศูนย์พัฒนาและเผยแพร่องค์ความรู้ฯ</t>
  </si>
  <si>
    <t xml:space="preserve"> - พนง.ศูนย์พัฒนาและเผยแพร่องค์ความรู้ฯ (ค่ายเด็กใฝ่ดี)</t>
  </si>
  <si>
    <t>ผ่าบือ</t>
  </si>
  <si>
    <t xml:space="preserve"> - ครูโรงเรียนบ้านขาแหย่งพัฒนา</t>
  </si>
  <si>
    <t>เด็กนักเรียนทุน พี่กุ๊ก</t>
  </si>
  <si>
    <t>รหัส 935  คณะ 22 คน  + จนท.รับคณะ 7 + พขร. 3</t>
  </si>
  <si>
    <t>คณะห้วยส้าน</t>
  </si>
  <si>
    <t>ระหว่างวันที่ 7-12 พฤศจิกายน 2560</t>
  </si>
  <si>
    <t>รหัสงาน 935</t>
  </si>
  <si>
    <t xml:space="preserve"> เวลา</t>
  </si>
  <si>
    <t>กำหนดการ</t>
  </si>
  <si>
    <t>สิ่งที่เตรียม</t>
  </si>
  <si>
    <t>จำนวน</t>
  </si>
  <si>
    <t>ผู้รับผิดชอบ</t>
  </si>
  <si>
    <t xml:space="preserve">กระเป๋า KLC สีเทา สมุดกระดาษสา ปากกา เล่มแดง </t>
  </si>
  <si>
    <t>ป้ายชื่อ Tag กระเป๋า</t>
  </si>
  <si>
    <t>น้ำดื่มไปน่านคณะห้วยส้าน 20 แพ็ค น้ำดื่มคณะ SCG 10 แพ็ค</t>
  </si>
  <si>
    <t>กาแฟคณะห้วยส้าน 2 ถุง และ SCG 3 ถุง  + ชา</t>
  </si>
  <si>
    <t>กระเป๋าพี่ตุ๊ดตู่หน้าห้องพี่พร</t>
  </si>
  <si>
    <t>กล่องอุปกรณ์เครื่องเขียน</t>
  </si>
  <si>
    <t>USB ไปน่าน 50 ++ อัน</t>
  </si>
  <si>
    <t>รถตู้ยานยนต์ดอยตุงออกเดินทางจากจังหวัดเชียงรายไปยังบ้านห้วยส้าน อ.แม่อาย จังหวัดเชียงใหม่</t>
  </si>
  <si>
    <t>05.00-06.30 น.</t>
  </si>
  <si>
    <t>07.00-09.00 น.</t>
  </si>
  <si>
    <t>ชุดยาปฐมยาบาล 7 ชุด</t>
  </si>
  <si>
    <t>ยานยนต์</t>
  </si>
  <si>
    <t>09.00-10.30 น.</t>
  </si>
  <si>
    <t>ฟังบรรยายสรุปภาพรวมโครงการพัฒนาดอยตุง ฯ โดยคุณณรงค์ อภิชัย</t>
  </si>
  <si>
    <t>คุณณรงค์ / KLC &amp; CSE / แม่บ้าน / IT</t>
  </si>
  <si>
    <t>10.30-10.45 น.</t>
  </si>
  <si>
    <t>09.00 น.</t>
  </si>
  <si>
    <t>028 ยานยนต์ดอยตุงรับวิทยากรชาวบ้าน 1 ท่าน ณ บ้านสามัคคีเก่า</t>
  </si>
  <si>
    <t>10.30 น.</t>
  </si>
  <si>
    <t>วิทยากรผู้อาวุโสดอยตุงเดินทางถึงห้องพัฒนาสังคม</t>
  </si>
  <si>
    <t>09.15 น.</t>
  </si>
  <si>
    <t>รถตู้ยานยนต์ดอยตุงนำกระเป๋าคณะไปส่งที่ดอยตุงลอด์จ</t>
  </si>
  <si>
    <t>รับประทานอาหารว่างบริเวณหน้าห้องประชุม VIP</t>
  </si>
  <si>
    <t>10.45-11.15 น.</t>
  </si>
  <si>
    <t>ชมศูนย์ข้อมูลโครงการพัฒนาดอยตุง ฯ</t>
  </si>
  <si>
    <t>คณะออกเดินทางทางจากบ้านห้วยส้าน อ.แม่อาย จังหวัดเชียงรายไปยังโครงการพัฒนาดอยตุง ฯ ส่งคณะหน้าห้องประชุม VIP</t>
  </si>
  <si>
    <t>ยานยนต์ / เช็คอินท์</t>
  </si>
  <si>
    <t>รายงานประจำปี หมวกดอยตุง แผนที่จุดดูงานดอยตุง น่าน ระยะทาง</t>
  </si>
  <si>
    <t>ป้ายติดรถ 1-3</t>
  </si>
  <si>
    <t>11.15-12.00 น.</t>
  </si>
  <si>
    <t>ตอบข้อซักถาม</t>
  </si>
  <si>
    <t>12.00-13.00 น.</t>
  </si>
  <si>
    <t>วิทยากรผู้อาวุโสดอยตุงรับประทานอาหารกลางวัน</t>
  </si>
  <si>
    <t>12.00-12.45 น.</t>
  </si>
  <si>
    <t>แก้วน้ำและน้ำดื่มดอยตุง กระดาษฟริปชาร์จและกล่องอุปกรณ์เครื่องเขียน</t>
  </si>
  <si>
    <t>คณะรับประทานอาหารกลางวัน ณ ครัวตำหนัก</t>
  </si>
  <si>
    <t>13.00-13.30 น.</t>
  </si>
  <si>
    <t>มาโนชญ์ KLC / ฝ่ายพัฒนาสังคม</t>
  </si>
  <si>
    <t>ห้องครัว</t>
  </si>
  <si>
    <t>พี่ตั้วและพี่สุพาพ / ฝ่ายพัฒนาสังคม</t>
  </si>
  <si>
    <t xml:space="preserve">คุณณรงค์ / KLC &amp; CSE </t>
  </si>
  <si>
    <t>12.30 น.</t>
  </si>
  <si>
    <t>บอสล่วงหน้าไปยังฐานทหารดอยช้างมูบและสวนรุกชาติแม่ฟ้าหลวง</t>
  </si>
  <si>
    <t>12.45 น.</t>
  </si>
  <si>
    <t>12.45-13.15 น.</t>
  </si>
  <si>
    <t>วิทยากรผู้อาวุโสดอยตุงเดินทางไปยังสวนรุกขชาติแม่ฟ้าหลวง</t>
  </si>
  <si>
    <t>มาโนชญ์ KLC / ยานยนต์</t>
  </si>
  <si>
    <t>ร่ม</t>
  </si>
  <si>
    <t>ป้าเครือ / ครัวตำหนัก</t>
  </si>
  <si>
    <t>รถตู้ 3 คันจอดรอคณะหน้าอาคาร 2 ออกเดินทางไปยังฐานทหารดอยช้างมูบ</t>
  </si>
  <si>
    <t>13.30-13.45 น.</t>
  </si>
  <si>
    <t>ฟังบรรยายเกี่ยวกับสถานการณ์ดอยตุงในอดีต ณ ฐานทหารช้างมูบ</t>
  </si>
  <si>
    <t>พี่พงศักดิ์</t>
  </si>
  <si>
    <t>13.45-15.00 น.</t>
  </si>
  <si>
    <t>พูดคุยกับวิทยากรผู้อาวุโสดอยตุง ณ ลานอาทิตย์อัสดง</t>
  </si>
  <si>
    <t>เก้าอี้ 40 ที่ ร่ม 3 อัน ลำโพง 1 ตัว</t>
  </si>
  <si>
    <t>15.00-15.15 น.</t>
  </si>
  <si>
    <t>คณะออกเดินทางไปยังศูนย์ผลิตและจำหน่ายงานมือ</t>
  </si>
  <si>
    <t>คณะออกเดินทางไปยังนวุติไซต์ 1</t>
  </si>
  <si>
    <t>ยานยนต์ / KLC &amp; CSE</t>
  </si>
  <si>
    <t>บัตรคูปองจำนวน 9 ใบ</t>
  </si>
  <si>
    <t>14.45 น.</t>
  </si>
  <si>
    <t>บอสล่วงหน้าไปยังนวุตไซต์ 1</t>
  </si>
  <si>
    <t>15.15-16.15 น.</t>
  </si>
  <si>
    <t>ชมแปลงปลูกเศรษฐกิจ นวุติไซต์ 1</t>
  </si>
  <si>
    <t>แมคคาชุดเล็ก 1 ชุด</t>
  </si>
  <si>
    <t>พี่โสภณ พี่สุรศักดิ์ พี่หลวง / KLC&amp;CSE</t>
  </si>
  <si>
    <t>16.30-17.30 น.</t>
  </si>
  <si>
    <t>ชมสวนแม่ฟ้าหลวง</t>
  </si>
  <si>
    <t>บัตรเข้าชมสวนแม่ฟ้าหลวง 21 ใบ</t>
  </si>
  <si>
    <t>รถตู้ 3 คัน จอดรอหน้าอาคาร 2 ส่งคณะไปยังดอยตุงลอด์จ</t>
  </si>
  <si>
    <t>กุญแจ พาสเวิร์ดไวไฟ</t>
  </si>
  <si>
    <t>เช็คอินท์ / ดอยตุงลอด์จ</t>
  </si>
  <si>
    <t>17.30-18.00 น.</t>
  </si>
  <si>
    <t>18.00-19.00 น.</t>
  </si>
  <si>
    <t>เช็คอินท์เข้าที่พักและรับประทานอาหารเย็น ณ ศาลาลีลาวดี</t>
  </si>
  <si>
    <t>19.00-21.00 น.</t>
  </si>
  <si>
    <t>กิจกรรมสรุปบทเรียนประจำวัน ณ ห้องประชุมคลับ 31</t>
  </si>
  <si>
    <t>กระดาษฟริปชาร์จ โพสต์อิท ปากกาเมจิก กล่องอุปกรณ์เครื่องเขียน</t>
  </si>
  <si>
    <t>KLC &amp; CSE / ไอที / แม่บ้าน</t>
  </si>
  <si>
    <t>21.00 น.</t>
  </si>
  <si>
    <t>เข้าที่พัก พักผ่อนตามอัธยาศัย</t>
  </si>
  <si>
    <t>07.00-08.00 น.</t>
  </si>
  <si>
    <t>รับประทานอาหารเช้า ณ ศาลาลีลาวดี</t>
  </si>
  <si>
    <t>07.45 น.</t>
  </si>
  <si>
    <t>รถตู้ 3 คันรอที่ศาลาลีลาวดี</t>
  </si>
  <si>
    <t>ลุงยงค์แจกแท็กกระเป๋าคณะ</t>
  </si>
  <si>
    <t>บอสล่วงหน้าไปยังโรงเรียนบ้านขาแหย่งพัฒนา</t>
  </si>
  <si>
    <t>08.00-08.15 น.</t>
  </si>
  <si>
    <t>บอส โกมินท์ / ยานยนต์</t>
  </si>
  <si>
    <t>ครัวศาลาลีลาวดี</t>
  </si>
  <si>
    <t>KLC&amp;CSE / ยานยนต์</t>
  </si>
  <si>
    <t>คณะออกเดินทางไปยังโรงเรียนบ้านขาแหย่งพัฒนา</t>
  </si>
  <si>
    <t>08.15-09.15 น.</t>
  </si>
  <si>
    <t>ชมการเรียนการสอนแบบมอนเตสเซอรี่ ณ โรงเรียนบ้านขาแหย่งพัฒนา</t>
  </si>
  <si>
    <t>ครูเอ ครูโทนี่ / ฝ่ายพัฒนาการศึกษา</t>
  </si>
  <si>
    <t>บอสล่วงหน้าไปยัง 52 ไร่</t>
  </si>
  <si>
    <t>09.15-09.30 น.</t>
  </si>
  <si>
    <t>09.30-11.45 น.</t>
  </si>
  <si>
    <t>ป้าคำ มุข พี่เสาร์ พี่คำนวน พี่อิ๋ว / KLC&amp;CSE</t>
  </si>
  <si>
    <t>ชมศูนย์ผลิตและจำหน่ายงานมือ (โรงงานละ 30 นาที)</t>
  </si>
  <si>
    <t>รับประทานอาหารว่าง ณ โรงคั่วกาแฟ</t>
  </si>
  <si>
    <t>กระเป๋า SCG สีขาว 40 ใบ</t>
  </si>
  <si>
    <t>11.45-12.00 น.</t>
  </si>
  <si>
    <t>รับประทานอาหารกลางวัน ณ ครัวตำหนัก</t>
  </si>
  <si>
    <t>ออกเดินทางไปยังครัวตำหนัก</t>
  </si>
  <si>
    <t>บอสล่วงหน้าไปยัง อบต.แม่ฟ้าหลวง</t>
  </si>
  <si>
    <t>13.00-13.15 น.</t>
  </si>
  <si>
    <t>รถตู้ 3 คันรอหน้าอาคาร 2 ออกเดินทางไปยัง อบต.แม่ฟ้าหลวง</t>
  </si>
  <si>
    <t>13.15-14.30 น.</t>
  </si>
  <si>
    <t>พูดคุยแลกเปลี่ยนกับ อบต.แม่ฟ้าหลวง</t>
  </si>
  <si>
    <t>พี่พงศักดิ์ / อบต,แม่ฟ้าหลวง</t>
  </si>
  <si>
    <t xml:space="preserve">ชมการตัดเย็บชั้น 2 แจ้งหน้าที่ประจำโรงงาน </t>
  </si>
  <si>
    <t>ลำโพง 1 ตัว</t>
  </si>
  <si>
    <t>14.30-14.45 น.</t>
  </si>
  <si>
    <t>14.15 น.</t>
  </si>
  <si>
    <t>บอสล่วงหน้าไปยังห้องประชุม VIP</t>
  </si>
  <si>
    <t>คณะออกเดินทางจาก อบต,แม่ฟ้าหลวงไปยังห้องประชุม VIP</t>
  </si>
  <si>
    <t>14.45-15.00 น.</t>
  </si>
  <si>
    <t>รับประทานอาหารว่าง หน้าห้องประชุม VIP</t>
  </si>
  <si>
    <t>ห้องครัว / แม่บ้าน</t>
  </si>
  <si>
    <t>15.00-16.30 น.</t>
  </si>
  <si>
    <t>พูดคุยแลกเปลี่ยนกับคนรุ่นใหม่ดอยตุง</t>
  </si>
  <si>
    <t>KLC&amp;CSE / IT / แม่บ้าน</t>
  </si>
  <si>
    <t>16.30-18.00 น.</t>
  </si>
  <si>
    <t>กิจกรรมสรุปบทเรียนประจำวัน ณ ห้องประชุม VIP</t>
  </si>
  <si>
    <t>รถตู้ 3 คัน รอรับหน้าอาคาร 2 ส่งคณะรับประทานอาหารเย็น ณ ศาลาลีลาวดี</t>
  </si>
  <si>
    <t>ป้าเครือ/ครัวศาลาลีลาวดี</t>
  </si>
  <si>
    <t>19.00 น.</t>
  </si>
  <si>
    <t>รับกาแฟที่จะไปน่าน</t>
  </si>
  <si>
    <t>06.30-07.30 น.</t>
  </si>
  <si>
    <t>คณะรับประทานอาหารเช้า ณ ศาลาลีลาวดี</t>
  </si>
  <si>
    <t>07.00 น.</t>
  </si>
  <si>
    <t>รถ 4WD ยานยนต์ รอหน้าศาลาลีลาวดี</t>
  </si>
  <si>
    <t>07.30-10.30 น.</t>
  </si>
  <si>
    <t>คณะออกเดินทางไป ต.ยอด อ.สองแคว จังหวัดน่าน</t>
  </si>
  <si>
    <t xml:space="preserve">*** คณะ19 + ทีมถ่ายทำ 2 + เจ้าหน้าที่รับคณะ 7 ท่าน  +  พขร. 3-7 ท่าน =  รวม 31 ท่าน </t>
  </si>
  <si>
    <t xml:space="preserve">ป้ายรถ 1-7 </t>
  </si>
  <si>
    <t>ลุงยงค์/ยานยนต์</t>
  </si>
  <si>
    <t xml:space="preserve"> - แวะเข้าห้องน้ำ ณ ปั้มน้ำมันอำเภอเชียงคำ จังหวัดพะเยา</t>
  </si>
  <si>
    <t>ดอยตุง 7 คัน</t>
  </si>
  <si>
    <t xml:space="preserve"> - ลุงยงค์แจ้งตุ๊ดตู่</t>
  </si>
  <si>
    <t xml:space="preserve"> - ยานยนต์เติมน้ำมันรถ</t>
  </si>
  <si>
    <t xml:space="preserve"> - การเดินทางไปสวนพี่เกี๋ยง ใช้เส้นทางลัดจากบ้านน้ำเกาะ ระยะทางจากถนนหลัก 500 เมตร </t>
  </si>
  <si>
    <t xml:space="preserve"> - จัดเจ้าหน้าที่โบกรถ ณ ทางแยก 2 ท่าน</t>
  </si>
  <si>
    <t xml:space="preserve"> - รถจอดเทียบถนนหน้าสวนพี่เกี๋ยง จากนั้นเดินเท้าไปประมาณ 50 เมตร</t>
  </si>
  <si>
    <t xml:space="preserve"> - จัดเจ้าหน้าที่โบกรถ ณ จุดจอดรถ 1 ท่าน</t>
  </si>
  <si>
    <t>11.00 น.</t>
  </si>
  <si>
    <t xml:space="preserve">ศึกษาดูงาน ณ แปลงเกษตรผสมผสานของนางสาวปัทมพร พิชัย (พี่เกี๋ยง) บ้านยอด อ.สองแคว </t>
  </si>
  <si>
    <t xml:space="preserve"> - ตุ๊ดตู่นำลำโพงเคลื่อนที่ พร้อมไมโครโฟน 2 ตัวของปัว </t>
  </si>
  <si>
    <t>แมค ประสานวิทยากร</t>
  </si>
  <si>
    <t>ประเด็น</t>
  </si>
  <si>
    <t>ไปบ้านยอด</t>
  </si>
  <si>
    <r>
      <rPr>
        <b/>
        <sz val="18"/>
        <color rgb="FFFF0000"/>
        <rFont val="Browallia New"/>
        <family val="2"/>
      </rPr>
      <t>1)</t>
    </r>
    <r>
      <rPr>
        <b/>
        <sz val="18"/>
        <rFont val="Browallia New"/>
        <family val="2"/>
      </rPr>
      <t xml:space="preserve"> การใช้น้ำจากบ่อพวง</t>
    </r>
  </si>
  <si>
    <r>
      <rPr>
        <b/>
        <sz val="18"/>
        <color rgb="FFFF0000"/>
        <rFont val="Browallia New"/>
        <family val="2"/>
      </rPr>
      <t>2)</t>
    </r>
    <r>
      <rPr>
        <b/>
        <sz val="18"/>
        <rFont val="Browallia New"/>
        <family val="2"/>
      </rPr>
      <t xml:space="preserve"> การทำแปลงเกษตรแบบผสมผสาน </t>
    </r>
  </si>
  <si>
    <r>
      <rPr>
        <b/>
        <sz val="18"/>
        <color rgb="FFFF0000"/>
        <rFont val="Browallia New"/>
        <family val="2"/>
      </rPr>
      <t>3)</t>
    </r>
    <r>
      <rPr>
        <b/>
        <sz val="18"/>
        <rFont val="Browallia New"/>
        <family val="2"/>
      </rPr>
      <t xml:space="preserve"> การทำบัญชีครัวเรือน </t>
    </r>
  </si>
  <si>
    <t>12.00 น.</t>
  </si>
  <si>
    <t>เดินทางจากสวนนางสาวปัทมพร พิชัย ไปสำนักงานปลูกป่าฯ บ้านยอด</t>
  </si>
  <si>
    <t xml:space="preserve">รถ 603 + ดอยตุง 7 คัน             </t>
  </si>
  <si>
    <t>12.10 น.</t>
  </si>
  <si>
    <t>รับประทานอาหารกลางวัน ณ สำนักงานฯ บ้านยอด</t>
  </si>
  <si>
    <t>ทีมน้ำป้าก</t>
  </si>
  <si>
    <t xml:space="preserve"> - อาหารจัดแบบเซ็ทโต๊ะ </t>
  </si>
  <si>
    <r>
      <rPr>
        <sz val="18"/>
        <color rgb="FFFF0000"/>
        <rFont val="Browallia New"/>
        <family val="2"/>
      </rPr>
      <t>(1)</t>
    </r>
    <r>
      <rPr>
        <sz val="18"/>
        <color rgb="FF0033CC"/>
        <rFont val="Browallia New"/>
        <family val="2"/>
      </rPr>
      <t xml:space="preserve"> ทิชชูกล่อง 15 กล่อง </t>
    </r>
    <r>
      <rPr>
        <sz val="18"/>
        <color rgb="FFFF0000"/>
        <rFont val="Browallia New"/>
        <family val="2"/>
      </rPr>
      <t>(2)</t>
    </r>
    <r>
      <rPr>
        <sz val="18"/>
        <color rgb="FF0033CC"/>
        <rFont val="Browallia New"/>
        <family val="2"/>
      </rPr>
      <t xml:space="preserve"> ไม้จิ้มฟัน 6 กล่อง </t>
    </r>
    <r>
      <rPr>
        <sz val="18"/>
        <color rgb="FFFF0000"/>
        <rFont val="Browallia New"/>
        <family val="2"/>
      </rPr>
      <t xml:space="preserve">(3) </t>
    </r>
    <r>
      <rPr>
        <sz val="18"/>
        <color rgb="FF0033CC"/>
        <rFont val="Browallia New"/>
        <family val="2"/>
      </rPr>
      <t>น้ำดื่ม 4 แพ็ค</t>
    </r>
  </si>
  <si>
    <t>13.00 น.</t>
  </si>
  <si>
    <t>ศึกษาดูงาน ณ คอกสุกรพันธุ์เหมยซานของนายศรีลัย คนตรง เจ้าหน้าที่ทีมวิ่งแม่ฟ้าหลวง บ้านยอด (หน้าโรงเรียน)</t>
  </si>
  <si>
    <t xml:space="preserve"> - รายได้จากการเลี้ยงสุกรต่อปี</t>
  </si>
  <si>
    <t xml:space="preserve"> - ต้นทุนอาหารสัตว์ จากต้นกล้วย</t>
  </si>
  <si>
    <t xml:space="preserve"> - การตลาดสุกรพันธุ์เหมยซาน</t>
  </si>
  <si>
    <t>13.30 น.</t>
  </si>
  <si>
    <t xml:space="preserve"> - รับฟังการบรรยายจากกลุ่มวิสาหกิจชุมชนมะนาวบ้านยอด โดยนายจำเนียน ผาอินทร์ ประธานกลุ่มฯ</t>
  </si>
  <si>
    <t xml:space="preserve"> - ลำโพงเคลื่อนที่ พร้อมไมโครโฟน 2 ตัว</t>
  </si>
  <si>
    <t>และนายวรพล รักษา รองประธานกลุ่มฯ ณ โรงแปรรูปมะนาว บ้านยอด</t>
  </si>
  <si>
    <t xml:space="preserve"> - เก้าอี้ 50 ที่นั่ง</t>
  </si>
  <si>
    <r>
      <rPr>
        <b/>
        <sz val="18"/>
        <color rgb="FFFF0000"/>
        <rFont val="Browallia New"/>
        <family val="2"/>
      </rPr>
      <t xml:space="preserve">1) </t>
    </r>
    <r>
      <rPr>
        <b/>
        <sz val="18"/>
        <rFont val="Browallia New"/>
        <family val="2"/>
      </rPr>
      <t>ทำไมจึงเลือกมะนาวเป็นพืชเศรษฐกิจของชุมชน</t>
    </r>
  </si>
  <si>
    <r>
      <rPr>
        <b/>
        <sz val="18"/>
        <color rgb="FFFF0000"/>
        <rFont val="Browallia New"/>
        <family val="2"/>
      </rPr>
      <t>2)</t>
    </r>
    <r>
      <rPr>
        <b/>
        <sz val="18"/>
        <rFont val="Browallia New"/>
        <family val="2"/>
      </rPr>
      <t xml:space="preserve"> การบริหารจัดการของกลุ่มวิสาหกิจชุมชนมะนาวบ้านยอดเป็น</t>
    </r>
  </si>
  <si>
    <r>
      <rPr>
        <b/>
        <sz val="18"/>
        <color rgb="FFFF0000"/>
        <rFont val="Browallia New"/>
        <family val="2"/>
      </rPr>
      <t>3)</t>
    </r>
    <r>
      <rPr>
        <b/>
        <sz val="18"/>
        <rFont val="Browallia New"/>
        <family val="2"/>
      </rPr>
      <t xml:space="preserve"> ความเชื่อมโยงในการทำงานระหว่างชุมชน ภาครัฐบาลและภาคเอกชน</t>
    </r>
  </si>
  <si>
    <t>14.00 น.</t>
  </si>
  <si>
    <t>ยานยนต์เตรียมความพร้อม ตั้งขบวนรถหน้าหอประชุมบ้านยอด</t>
  </si>
  <si>
    <t>ตุ๊ดตู่/ยานยนต์</t>
  </si>
  <si>
    <t>เดินทางจากโรงแปรรูปมะนาว ไปยังฝายห้วยยอด</t>
  </si>
  <si>
    <t>14.20 น.</t>
  </si>
  <si>
    <t xml:space="preserve"> - ระหว่างเดินทางแวะชมแปลงพริกใหญ่พันธุ์เขียวมณีของนายวินัย คงคา(ระหว่างทางไปฝายห้วยยอด)</t>
  </si>
  <si>
    <t>น่าน 1 คัน</t>
  </si>
  <si>
    <t>ตุ๊ดตู่/ยานยนต์ น่าน</t>
  </si>
  <si>
    <r>
      <rPr>
        <b/>
        <sz val="18"/>
        <color rgb="FFFF0000"/>
        <rFont val="Browallia New"/>
        <family val="2"/>
      </rPr>
      <t>1)</t>
    </r>
    <r>
      <rPr>
        <b/>
        <sz val="18"/>
        <rFont val="Browallia New"/>
        <family val="2"/>
      </rPr>
      <t xml:space="preserve"> ต้นทุนการปลูกพริกใหญ่พันธุ์เขียวมณี </t>
    </r>
  </si>
  <si>
    <r>
      <rPr>
        <b/>
        <sz val="18"/>
        <color rgb="FFFF0000"/>
        <rFont val="Browallia New"/>
        <family val="2"/>
      </rPr>
      <t>2)</t>
    </r>
    <r>
      <rPr>
        <b/>
        <sz val="18"/>
        <rFont val="Browallia New"/>
        <family val="2"/>
      </rPr>
      <t xml:space="preserve"> การใช้ประโยชน์จากฝายห้วยยอด</t>
    </r>
  </si>
  <si>
    <r>
      <rPr>
        <b/>
        <sz val="18"/>
        <color rgb="FFFF0000"/>
        <rFont val="Browallia New"/>
        <family val="2"/>
      </rPr>
      <t>3)</t>
    </r>
    <r>
      <rPr>
        <b/>
        <sz val="18"/>
        <rFont val="Browallia New"/>
        <family val="2"/>
      </rPr>
      <t xml:space="preserve"> การเป็นพ่อค้าคุณธรรม</t>
    </r>
  </si>
  <si>
    <t xml:space="preserve">เดินทางถึงฝายห้วยยอด </t>
  </si>
  <si>
    <t xml:space="preserve"> - รับฟังการบรรยายเกี่ยวกับระบบน้ำในพื้นที่บ้านยอด โดยนายติ๊บ ใจมั่น ผู้ใหญ่บ้านยอดและ</t>
  </si>
  <si>
    <t xml:space="preserve">คณะกรรมการฝายห้วยยอด </t>
  </si>
  <si>
    <r>
      <rPr>
        <b/>
        <sz val="18"/>
        <color rgb="FFFF0000"/>
        <rFont val="Browallia New"/>
        <family val="2"/>
      </rPr>
      <t xml:space="preserve">1) </t>
    </r>
    <r>
      <rPr>
        <b/>
        <sz val="18"/>
        <rFont val="Browallia New"/>
        <family val="2"/>
      </rPr>
      <t xml:space="preserve">สภาพปัญหาน้ำมุด </t>
    </r>
  </si>
  <si>
    <r>
      <rPr>
        <b/>
        <sz val="18"/>
        <color rgb="FFFF0000"/>
        <rFont val="Browallia New"/>
        <family val="2"/>
      </rPr>
      <t>2)</t>
    </r>
    <r>
      <rPr>
        <b/>
        <sz val="18"/>
        <rFont val="Browallia New"/>
        <family val="2"/>
      </rPr>
      <t xml:space="preserve"> ชุมชนมีส่วนร่วมในการสร้างฝาย </t>
    </r>
  </si>
  <si>
    <r>
      <rPr>
        <b/>
        <sz val="18"/>
        <color rgb="FFFF0000"/>
        <rFont val="Browallia New"/>
        <family val="2"/>
      </rPr>
      <t>3)</t>
    </r>
    <r>
      <rPr>
        <b/>
        <sz val="18"/>
        <rFont val="Browallia New"/>
        <family val="2"/>
      </rPr>
      <t xml:space="preserve"> พื้นที่รับประโยชน์จากฝายห้วยยอด</t>
    </r>
  </si>
  <si>
    <t>15.30 น.</t>
  </si>
  <si>
    <t xml:space="preserve">เดินทางออกจากฝายห้วยยอด ไปยังแปลงเพาะกล้าไม้อำเภอปัว </t>
  </si>
  <si>
    <t xml:space="preserve"> - ตุ๊ดตู่นำลำโพงกลับแปลงเพาะปัว</t>
  </si>
  <si>
    <t xml:space="preserve"> - ตุ๊ดตู่แจ้งพี่แก้ว</t>
  </si>
  <si>
    <t>16.30 น.</t>
  </si>
  <si>
    <t xml:space="preserve"> - รถจอดส่งคณะ ที่ลานต้นมะขาม แล้วไปเติมน้ำมันที่ปั้ม ปตท.ปัว</t>
  </si>
  <si>
    <t xml:space="preserve"> </t>
  </si>
  <si>
    <t xml:space="preserve"> - พี่แก้ว กล่าวต้อนรับคณะ พร้อมรับเครื่องดื่มและข้าวโพดข้าวเหนียว</t>
  </si>
  <si>
    <t xml:space="preserve"> - พี่แก้ว บรรยายสรุปเกี่ยวกับการเพาะกล้าไม้ การเก็บเมล็ดพันธุ์ การสร้างโรงเรือน เป็นต้น </t>
  </si>
  <si>
    <t xml:space="preserve"> - แจ้งคณะเข้าห้องน้ำ ก่อนเดินทางให้เรียบร้อย</t>
  </si>
  <si>
    <t>16.45 น.</t>
  </si>
  <si>
    <t xml:space="preserve"> - ขบวนรถพร้อมกัน ณ ลานต้นมะขาม</t>
  </si>
  <si>
    <t xml:space="preserve"> - เดินทางออกจากแปลงเพาะกล้าไม้อำเภอปัว ไปยังโครงการปลูกป่าสร้างคนฯ บ้านเปียงก่อ ต.ขุนน่าน</t>
  </si>
  <si>
    <t xml:space="preserve"> - ตุ๊ดตู่แจ้งพี่แพ็ค</t>
  </si>
  <si>
    <t>อ.เฉลิมพระเกียรติ จ.น่าน</t>
  </si>
  <si>
    <t>18.30 น.</t>
  </si>
  <si>
    <t xml:space="preserve"> - รถจอดที่หน้าบ้านกิ่วจันทร์ เข้าซอยที่ข้างโรงครัว และซอยข้างโรงอาหาร</t>
  </si>
  <si>
    <t xml:space="preserve"> - จัดทีมโบกรถ 2 คน</t>
  </si>
  <si>
    <t xml:space="preserve"> - ทีมเปียงก่อ ให้การต้อนรับ </t>
  </si>
  <si>
    <t xml:space="preserve"> - จัดเจ้าหน้าที่นำไปยังที่พัก</t>
  </si>
  <si>
    <t xml:space="preserve"> - นัดหมายเวลารับประทานอาหาร</t>
  </si>
  <si>
    <t>รับประทานอาหารค่ำ ณ โรงอาหารสำนักงานเปียงก่อ</t>
  </si>
  <si>
    <t xml:space="preserve"> - ป้ายรายการอาหาร</t>
  </si>
  <si>
    <t>พี่แก้ว/พี่นก</t>
  </si>
  <si>
    <t xml:space="preserve"> - มีฮาลาล 1 ท่าน</t>
  </si>
  <si>
    <r>
      <rPr>
        <b/>
        <sz val="18"/>
        <color rgb="FFFF0000"/>
        <rFont val="Browallia New"/>
        <family val="2"/>
      </rPr>
      <t xml:space="preserve">แผนกเครื่องดื่ม </t>
    </r>
    <r>
      <rPr>
        <sz val="18"/>
        <rFont val="Browallia New"/>
        <family val="2"/>
      </rPr>
      <t>: พร (จัดซื้อ) นุ้ย กุ้งนาง นกน้อย</t>
    </r>
  </si>
  <si>
    <t xml:space="preserve"> - เครื่องดื่ม : ชาจีน (เอามาจากดอยตุง) กาแฟ โอวัลติน</t>
  </si>
  <si>
    <t>20.00 น.</t>
  </si>
  <si>
    <t xml:space="preserve"> - แนะนำสถานที่</t>
  </si>
  <si>
    <t xml:space="preserve"> - slideshow สถานที่สำนักงานเปียงก่อ ที่โรงอาหาร</t>
  </si>
  <si>
    <t>พี่แพ็ค</t>
  </si>
  <si>
    <t xml:space="preserve"> - บริการซักผ้า : ในห้องพักมีถุงใส่ผ้าส่งซัก มีชื่อ สกุล เอามาวางหน้าห้องในตอนเช้าของทุกวัน</t>
  </si>
  <si>
    <t xml:space="preserve"> - แจ้งกำหนดการและนัดหมายเวลาวันถัดไป (การเตรียมตัว)</t>
  </si>
  <si>
    <t xml:space="preserve"> - เครื่องเสียง ไมค์</t>
  </si>
  <si>
    <t xml:space="preserve"> - พักผ่อนตามอัธยาศัย</t>
  </si>
  <si>
    <t xml:space="preserve"> - รับประทานอาหารเช้า ณ โรงอาหารสำนักงานเปียงก่อ</t>
  </si>
  <si>
    <t xml:space="preserve"> - เตรียมของไปน้ำช้าง :</t>
  </si>
  <si>
    <t xml:space="preserve"> - ยานยนต์เช็คชุดยาประจำรถ น้ำดื่ม</t>
  </si>
  <si>
    <r>
      <rPr>
        <b/>
        <sz val="18"/>
        <color rgb="FFFF0000"/>
        <rFont val="Browallia New"/>
        <family val="2"/>
      </rPr>
      <t>(1)</t>
    </r>
    <r>
      <rPr>
        <sz val="18"/>
        <rFont val="Browallia New"/>
        <family val="2"/>
      </rPr>
      <t xml:space="preserve"> </t>
    </r>
    <r>
      <rPr>
        <sz val="18"/>
        <color rgb="FF3333FF"/>
        <rFont val="Browallia New"/>
        <family val="2"/>
      </rPr>
      <t>น้ำดื่ม 5 แพ็ค</t>
    </r>
    <r>
      <rPr>
        <sz val="18"/>
        <rFont val="Browallia New"/>
        <family val="2"/>
      </rPr>
      <t xml:space="preserve"> </t>
    </r>
    <r>
      <rPr>
        <b/>
        <sz val="18"/>
        <color rgb="FFFF0000"/>
        <rFont val="Browallia New"/>
        <family val="2"/>
      </rPr>
      <t>(2)</t>
    </r>
    <r>
      <rPr>
        <sz val="18"/>
        <color rgb="FF3333FF"/>
        <rFont val="Browallia New"/>
        <family val="2"/>
      </rPr>
      <t xml:space="preserve"> ลูกอม </t>
    </r>
    <r>
      <rPr>
        <b/>
        <sz val="18"/>
        <color rgb="FFFF0000"/>
        <rFont val="Browallia New"/>
        <family val="2"/>
      </rPr>
      <t>(3)</t>
    </r>
    <r>
      <rPr>
        <sz val="18"/>
        <rFont val="Browallia New"/>
        <family val="2"/>
      </rPr>
      <t xml:space="preserve"> </t>
    </r>
    <r>
      <rPr>
        <sz val="18"/>
        <color rgb="FF3333FF"/>
        <rFont val="Browallia New"/>
        <family val="2"/>
      </rPr>
      <t>ชุดปฐมพยาบาล</t>
    </r>
    <r>
      <rPr>
        <sz val="18"/>
        <rFont val="Browallia New"/>
        <family val="2"/>
      </rPr>
      <t xml:space="preserve"> </t>
    </r>
    <r>
      <rPr>
        <b/>
        <sz val="18"/>
        <color rgb="FFFF0000"/>
        <rFont val="Browallia New"/>
        <family val="2"/>
      </rPr>
      <t xml:space="preserve">(4) </t>
    </r>
    <r>
      <rPr>
        <sz val="18"/>
        <color rgb="FF3333FF"/>
        <rFont val="Browallia New"/>
        <family val="2"/>
      </rPr>
      <t>โทรโข่ง 1 ตัว</t>
    </r>
  </si>
  <si>
    <t>ตุ๊ดตู่/แพ็ค</t>
  </si>
  <si>
    <t xml:space="preserve"> - แจ้งคณะทำธุระส่วนตัวให้เรียบร้อย</t>
  </si>
  <si>
    <r>
      <t xml:space="preserve">เครื่องขยายเสียงสะพาย 1 ตัว </t>
    </r>
    <r>
      <rPr>
        <b/>
        <sz val="18"/>
        <color rgb="FFFF0000"/>
        <rFont val="Browallia New"/>
        <family val="2"/>
      </rPr>
      <t>(5)</t>
    </r>
    <r>
      <rPr>
        <sz val="18"/>
        <color rgb="FF3333FF"/>
        <rFont val="Browallia New"/>
        <family val="2"/>
      </rPr>
      <t>น้ำเฮลบลูบอย แดง 1 ลัง</t>
    </r>
  </si>
  <si>
    <t xml:space="preserve"> - แจกน้ำดื่มคนละ 1 ขวด พร้อมเขียนชื่อ </t>
  </si>
  <si>
    <r>
      <rPr>
        <b/>
        <sz val="18"/>
        <color rgb="FFFF0000"/>
        <rFont val="Browallia New"/>
        <family val="2"/>
      </rPr>
      <t>(6)</t>
    </r>
    <r>
      <rPr>
        <sz val="18"/>
        <rFont val="Browallia New"/>
        <family val="2"/>
      </rPr>
      <t xml:space="preserve"> </t>
    </r>
    <r>
      <rPr>
        <sz val="18"/>
        <color rgb="FF3333FF"/>
        <rFont val="Browallia New"/>
        <family val="2"/>
      </rPr>
      <t xml:space="preserve">หลอดดูดงอ 3 แพ็ค </t>
    </r>
    <r>
      <rPr>
        <b/>
        <sz val="18"/>
        <color rgb="FFFF0000"/>
        <rFont val="Browallia New"/>
        <family val="2"/>
      </rPr>
      <t>(7)</t>
    </r>
    <r>
      <rPr>
        <sz val="18"/>
        <rFont val="Browallia New"/>
        <family val="2"/>
      </rPr>
      <t xml:space="preserve"> </t>
    </r>
    <r>
      <rPr>
        <sz val="18"/>
        <color rgb="FF3333FF"/>
        <rFont val="Browallia New"/>
        <family val="2"/>
      </rPr>
      <t>ทิชชูกล่อง ทิชชูม้วน ไม้จิ้มฟัน</t>
    </r>
  </si>
  <si>
    <r>
      <rPr>
        <b/>
        <sz val="18"/>
        <color rgb="FFFF0000"/>
        <rFont val="Browallia New"/>
        <family val="2"/>
      </rPr>
      <t xml:space="preserve">(8) </t>
    </r>
    <r>
      <rPr>
        <sz val="18"/>
        <color rgb="FF3333FF"/>
        <rFont val="Browallia New"/>
        <family val="2"/>
      </rPr>
      <t xml:space="preserve">น้ำแข็งใส่ถัง </t>
    </r>
    <r>
      <rPr>
        <b/>
        <sz val="18"/>
        <color rgb="FFFF0000"/>
        <rFont val="Browallia New"/>
        <family val="2"/>
      </rPr>
      <t>(9)</t>
    </r>
    <r>
      <rPr>
        <sz val="18"/>
        <rFont val="Browallia New"/>
        <family val="2"/>
      </rPr>
      <t xml:space="preserve"> </t>
    </r>
    <r>
      <rPr>
        <sz val="18"/>
        <color rgb="FF3333FF"/>
        <rFont val="Browallia New"/>
        <family val="2"/>
      </rPr>
      <t>ปากกาเคมี 3 สี 1 ชุด</t>
    </r>
  </si>
  <si>
    <t xml:space="preserve"> - รองเท้าข้าวโพด เช็คขนาด จำนวน </t>
  </si>
  <si>
    <t>กุ้งนาง</t>
  </si>
  <si>
    <t>07.50 น.</t>
  </si>
  <si>
    <t>ขบวนรถเตรียมพร้อม หน้าอาคารสำนักงาน</t>
  </si>
  <si>
    <t>08.00 น.</t>
  </si>
  <si>
    <t xml:space="preserve">เดินทางออกจากสำนักงานฯ บ้านเปียงก่อ ไปยังบ้านน้ำช้าง </t>
  </si>
  <si>
    <t xml:space="preserve"> - รถส่งที่ขุนห้วยไง</t>
  </si>
  <si>
    <t xml:space="preserve"> - จัดทีมโบกรถ 2 คน </t>
  </si>
  <si>
    <t xml:space="preserve"> - พี่ติ๋ม เกริ่นนำข้อมูลเส้นทาง ระยะทางเท่าไหร่ ระหว่างทางคณะจะเห็นอะไรบ้าง</t>
  </si>
  <si>
    <t xml:space="preserve"> - จัดทีมย้ายรถคันที่ลุงยงค์ขับ 1 คน</t>
  </si>
  <si>
    <t>พี่ติ๋ม</t>
  </si>
  <si>
    <t xml:space="preserve"> - แจกไม้ค้ำเดิน ลูกอม</t>
  </si>
  <si>
    <t>ตุ๊ดตู่</t>
  </si>
  <si>
    <t xml:space="preserve"> - พี่ติ๋ม พี่เตอร์ ลุงยงค์ ทีมวิ่งแม่ฟ้าหลวง ทีมวิ่งปิดทอง นำเดินเส้นทางห้วยไง ผ่านแปลงป่าเศรษฐกิจ</t>
  </si>
  <si>
    <t>พี่ติ๋ม พี่เตอร์ ลุงยงค์ ทีมวิ่ง</t>
  </si>
  <si>
    <t>ของนายบุญจันทร์ นายยุทธ และนายจรัญ สิ้นสุดเส้นทาง ณ ลานต้นก่อ</t>
  </si>
  <si>
    <r>
      <rPr>
        <b/>
        <sz val="18"/>
        <color rgb="FFFF0000"/>
        <rFont val="Browallia New"/>
        <family val="2"/>
      </rPr>
      <t>option :</t>
    </r>
    <r>
      <rPr>
        <sz val="18"/>
        <rFont val="Browallia New"/>
        <family val="2"/>
      </rPr>
      <t xml:space="preserve"> </t>
    </r>
    <r>
      <rPr>
        <sz val="18"/>
        <color rgb="FF3333FF"/>
        <rFont val="Browallia New"/>
        <family val="2"/>
      </rPr>
      <t>หากเวลาไม่พอ จะให้รถไปรับที่แปลงลุงยนต์ ไปลานต้นก่อ</t>
    </r>
  </si>
  <si>
    <t>ยานยนต์ ดอยตุง</t>
  </si>
  <si>
    <t>11.30 น.</t>
  </si>
  <si>
    <t>ทีมน้ำช้าง นำอาหารมาที่ลานต้นก่อ</t>
  </si>
  <si>
    <t xml:space="preserve"> - เตรียมน้ำแดง ใส่คูลเลอร์น้ำแข็ง</t>
  </si>
  <si>
    <t>อุบล/จิน</t>
  </si>
  <si>
    <t>คณะพร้อมกัน ณ ลานต้นก่อ</t>
  </si>
  <si>
    <t xml:space="preserve"> - รับประทานอาหารกลางวันร่วมกับผู้นำชุมชน อาสาพัฒนาชุมชนและเจ้าหน้าที่แม่ฟ้าหลวง</t>
  </si>
  <si>
    <t xml:space="preserve"> - จัดอาหารแบบเซ็ทโต๊ะ</t>
  </si>
  <si>
    <t>ณ ลานต้นก่อ บ้านน้ำช้าง</t>
  </si>
  <si>
    <t xml:space="preserve"> - รับฟังบรรยายสรุปเรื่องการบริหารจัดการป่าโดยชุมชนอย่างมีส่วนร่วม โดยนายกาน เจริญจิตรัตนกุล</t>
  </si>
  <si>
    <t xml:space="preserve"> - ลำโพง พร้อมไมโครโฟน 2 ตัว</t>
  </si>
  <si>
    <t>ผญ.กาน</t>
  </si>
  <si>
    <t>ผู้ใหญ่บ้านน้ำช้าง ณ ลานต้นก่อ</t>
  </si>
  <si>
    <t xml:space="preserve"> - บอร์ดนำเสนอข้อมูล</t>
  </si>
  <si>
    <t xml:space="preserve"> - ร่วมพูดคุยกับผู้นำชุมชน ชาวบ้าน อดีตผู้นำพรรคคอมมิวนิสต์ ณ ลานต้นก่อ</t>
  </si>
  <si>
    <t xml:space="preserve"> - กระดานฟลิปชาร์ต กระดาษ ปากกาเคมี 1 ชุด</t>
  </si>
  <si>
    <r>
      <rPr>
        <b/>
        <sz val="18"/>
        <color rgb="FFFF0000"/>
        <rFont val="Browallia New"/>
        <family val="2"/>
      </rPr>
      <t>Option 1 :</t>
    </r>
    <r>
      <rPr>
        <b/>
        <sz val="18"/>
        <color rgb="FF3333FF"/>
        <rFont val="Browallia New"/>
        <family val="2"/>
      </rPr>
      <t xml:space="preserve"> เดินทางไปยังฝายผู้ใหญ่กาน </t>
    </r>
  </si>
  <si>
    <t xml:space="preserve"> - ทีมน้ำช้าง เข้าไปเตรียมความพร้อมเมื่อวันที่ 06 ธ.ค.60</t>
  </si>
  <si>
    <t xml:space="preserve"> - เช็คของกลับเปียงก่อ</t>
  </si>
  <si>
    <t>14.10 น.</t>
  </si>
  <si>
    <t xml:space="preserve"> - จุดจอดรถ และจุดกลับรถ แปลงนาชาวบ้านข้างๆ ฝายผู้ใหญ่กาน</t>
  </si>
  <si>
    <t xml:space="preserve"> - จัดเจ้าหน้าที่โบกรถ 2 ท่าน</t>
  </si>
  <si>
    <t xml:space="preserve"> - จอดได้ทั้ง 7 - 10 คัน</t>
  </si>
  <si>
    <r>
      <rPr>
        <b/>
        <sz val="18"/>
        <color rgb="FFFF0000"/>
        <rFont val="Browallia New"/>
        <family val="2"/>
      </rPr>
      <t xml:space="preserve">1) </t>
    </r>
    <r>
      <rPr>
        <b/>
        <sz val="18"/>
        <rFont val="Browallia New"/>
        <family val="2"/>
      </rPr>
      <t>การทำงานแบบบูรณาการระหว่างชุมชน ภาครัฐและภาคเอกชน</t>
    </r>
  </si>
  <si>
    <r>
      <rPr>
        <b/>
        <sz val="18"/>
        <color rgb="FFFF0000"/>
        <rFont val="Browallia New"/>
        <family val="2"/>
      </rPr>
      <t>2)</t>
    </r>
    <r>
      <rPr>
        <b/>
        <sz val="18"/>
        <rFont val="Browallia New"/>
        <family val="2"/>
      </rPr>
      <t xml:space="preserve"> การพัฒนาระบบน้ำเพื่อการเกษตร และประโยชน์ที่ชุมชนได้รับ</t>
    </r>
  </si>
  <si>
    <r>
      <rPr>
        <b/>
        <sz val="18"/>
        <color rgb="FFFF0000"/>
        <rFont val="Browallia New"/>
        <family val="2"/>
      </rPr>
      <t>Option 2:</t>
    </r>
    <r>
      <rPr>
        <b/>
        <sz val="18"/>
        <color rgb="FF3333FF"/>
        <rFont val="Browallia New"/>
        <family val="2"/>
      </rPr>
      <t xml:space="preserve"> เดินทางไปยังโรงแปรรูปกล้วย</t>
    </r>
  </si>
  <si>
    <t xml:space="preserve"> - บอดร์ดข้อมูลโรงแปรรูปกล้วย</t>
  </si>
  <si>
    <t>14.05 น.</t>
  </si>
  <si>
    <t xml:space="preserve"> - จุดจอดรถ : ลานตาก </t>
  </si>
  <si>
    <r>
      <rPr>
        <b/>
        <sz val="18"/>
        <color rgb="FFFF0000"/>
        <rFont val="Browallia New"/>
        <family val="2"/>
      </rPr>
      <t>1)</t>
    </r>
    <r>
      <rPr>
        <sz val="18"/>
        <rFont val="Browallia New"/>
        <family val="2"/>
      </rPr>
      <t xml:space="preserve"> </t>
    </r>
    <r>
      <rPr>
        <b/>
        <sz val="18"/>
        <rFont val="Browallia New"/>
        <family val="2"/>
      </rPr>
      <t>ลานตาก ยุ้งฉาก โรงสี : การสร้างมูลค่าเพิ่มแก่ผลผลิตทางการเกษตรของชุมชน</t>
    </r>
  </si>
  <si>
    <r>
      <rPr>
        <b/>
        <sz val="18"/>
        <color rgb="FFFF0000"/>
        <rFont val="Browallia New"/>
        <family val="2"/>
      </rPr>
      <t>2)</t>
    </r>
    <r>
      <rPr>
        <sz val="18"/>
        <rFont val="Browallia New"/>
        <family val="2"/>
      </rPr>
      <t xml:space="preserve"> </t>
    </r>
    <r>
      <rPr>
        <b/>
        <sz val="18"/>
        <rFont val="Browallia New"/>
        <family val="2"/>
      </rPr>
      <t xml:space="preserve">โรงแปรรูปกล้วย : : อธิบายภาพรวมของการดำเนินงาน แหล่งวัตถุดิบ การตลาด </t>
    </r>
  </si>
  <si>
    <t xml:space="preserve"> - สินค้าประเภทกล้วยแปรรูป วางจำหน่าย ก่อนเดินทางกลับ</t>
  </si>
  <si>
    <t>14.30 น.</t>
  </si>
  <si>
    <t>เดินทางกลับสำนักงานฯ บ้านเปียงก่อ</t>
  </si>
  <si>
    <t xml:space="preserve"> - รถส่งที่หน้าบ้านกิ่วจันทร์ แยกเข้าซอยโรงครัว และซอยโรงอาหาร</t>
  </si>
  <si>
    <t xml:space="preserve"> - พักรับประทานอาหารว่างและเครื่องดื่ม ณ  ห้องประชุม สำนักงานเปียงก่อ</t>
  </si>
  <si>
    <t>15.45 น.</t>
  </si>
  <si>
    <t>เข้าฐานการเรียนรู้ 4 ฐาน (ไปด้วยกันทั้งหมด)</t>
  </si>
  <si>
    <t>พี่จอห์น</t>
  </si>
  <si>
    <r>
      <rPr>
        <b/>
        <sz val="18"/>
        <color rgb="FFFF0000"/>
        <rFont val="Browallia New"/>
        <family val="2"/>
      </rPr>
      <t>1)</t>
    </r>
    <r>
      <rPr>
        <b/>
        <sz val="18"/>
        <rFont val="Browallia New"/>
        <family val="2"/>
      </rPr>
      <t xml:space="preserve"> พื้นที่แปลง 1 ไร่ 1 แสน :  </t>
    </r>
    <r>
      <rPr>
        <sz val="18"/>
        <rFont val="Browallia New"/>
        <family val="2"/>
      </rPr>
      <t>ลดรายจ่าย เพิ่มรายได้ ปลูกทุกอย่างที่กิน กินทุกอย่างที่ปลูก</t>
    </r>
  </si>
  <si>
    <t>น้องหนิง บรรยาย</t>
  </si>
  <si>
    <r>
      <rPr>
        <b/>
        <sz val="18"/>
        <color rgb="FFFF0000"/>
        <rFont val="Browallia New"/>
        <family val="2"/>
      </rPr>
      <t>2)</t>
    </r>
    <r>
      <rPr>
        <b/>
        <sz val="18"/>
        <rFont val="Browallia New"/>
        <family val="2"/>
      </rPr>
      <t xml:space="preserve"> แปรรูป : </t>
    </r>
    <r>
      <rPr>
        <sz val="18"/>
        <rFont val="Browallia New"/>
        <family val="2"/>
      </rPr>
      <t>พลังงานทดแทน การสร้างมูลค่าเพิ่ม</t>
    </r>
  </si>
  <si>
    <t>น้องทราย บรรยาย</t>
  </si>
  <si>
    <r>
      <rPr>
        <b/>
        <sz val="18"/>
        <color rgb="FFFF0000"/>
        <rFont val="Browallia New"/>
        <family val="2"/>
      </rPr>
      <t>3)</t>
    </r>
    <r>
      <rPr>
        <b/>
        <sz val="18"/>
        <rFont val="Browallia New"/>
        <family val="2"/>
      </rPr>
      <t xml:space="preserve"> ตลาดชุมชน : </t>
    </r>
    <r>
      <rPr>
        <sz val="18"/>
        <rFont val="Browallia New"/>
        <family val="2"/>
      </rPr>
      <t>การตลาด</t>
    </r>
  </si>
  <si>
    <t>น้องนกน้อย บรรยาย</t>
  </si>
  <si>
    <r>
      <rPr>
        <b/>
        <sz val="18"/>
        <color rgb="FFFF0000"/>
        <rFont val="Browallia New"/>
        <family val="2"/>
      </rPr>
      <t xml:space="preserve">4) </t>
    </r>
    <r>
      <rPr>
        <b/>
        <sz val="18"/>
        <rFont val="Browallia New"/>
        <family val="2"/>
      </rPr>
      <t xml:space="preserve">ป่าและการจัดการพื้นที่ : </t>
    </r>
    <r>
      <rPr>
        <sz val="18"/>
        <rFont val="Browallia New"/>
        <family val="2"/>
      </rPr>
      <t>การจัดสรรพื้นที่ป่าให้เกิดประโยชน์สูงสุด</t>
    </r>
  </si>
  <si>
    <t>น้องพงษ์ บรรยาย</t>
  </si>
  <si>
    <t>17.30 น.</t>
  </si>
  <si>
    <t xml:space="preserve"> - เข้าที่พัก อาบน้ำ และพักผ่อนตามอัธยาศัย</t>
  </si>
  <si>
    <t>รับประทานอาหารร่วมกัน ณ โรงอาหารสำนักงานเปียงก่อ</t>
  </si>
  <si>
    <t>19.30 น.</t>
  </si>
  <si>
    <t>กิจกรรมสรุปบทเรียนประจำวัน ณ ห้องประชุมสำนักงานเปียงก่อ</t>
  </si>
  <si>
    <t xml:space="preserve"> - ฟลิปชาร์ต 6 ตัว</t>
  </si>
  <si>
    <t xml:space="preserve"> - จัดเก้าอี้ นั่งแบบห้องเรียน</t>
  </si>
  <si>
    <t xml:space="preserve"> - อุปกรณ์เครื่องเขียน : โพสอิท กระดาษ A4 ปากกาเคมี ปากกาลูกลื่น</t>
  </si>
  <si>
    <t xml:space="preserve"> - ระบบเครื่องเสียง : โปรเจคเตอร์ พอยเตอร์ จอโทรทัศน์</t>
  </si>
  <si>
    <t>ยูส</t>
  </si>
  <si>
    <t>20.30 น.</t>
  </si>
  <si>
    <t xml:space="preserve"> - แจ้งกำหนดการวันถัดไป</t>
  </si>
  <si>
    <t xml:space="preserve"> - นัดหมายเวลา</t>
  </si>
  <si>
    <t xml:space="preserve"> - ป้ายชื่ออาหาร</t>
  </si>
  <si>
    <t>ฟังบรรยายสรุปเกี่ยวกับโครงการปลูกป่า สร้างคน บนวิถีพอเพียง รักษาต้นน้ำ บรรเทาอุทกภัย จ.น่าน</t>
  </si>
  <si>
    <r>
      <rPr>
        <b/>
        <sz val="18"/>
        <color rgb="FFFF0000"/>
        <rFont val="Browallia New"/>
        <family val="2"/>
      </rPr>
      <t xml:space="preserve">โดย...(เพื่อพิจารณา) </t>
    </r>
    <r>
      <rPr>
        <sz val="18"/>
        <rFont val="Browallia New"/>
        <family val="2"/>
      </rPr>
      <t>ณ ห้องประชุมสำนักงานเปียงก่อ</t>
    </r>
  </si>
  <si>
    <r>
      <rPr>
        <b/>
        <sz val="18"/>
        <color rgb="FFFF0000"/>
        <rFont val="Browallia New"/>
        <family val="2"/>
      </rPr>
      <t>1)</t>
    </r>
    <r>
      <rPr>
        <b/>
        <sz val="18"/>
        <rFont val="Browallia New"/>
        <family val="2"/>
      </rPr>
      <t xml:space="preserve"> การสร้างการมีส่วนร่วมจากชุมชนและภาคีหลายระดับ</t>
    </r>
  </si>
  <si>
    <r>
      <rPr>
        <b/>
        <sz val="18"/>
        <color rgb="FFFF0000"/>
        <rFont val="Browallia New"/>
        <family val="2"/>
      </rPr>
      <t>2)</t>
    </r>
    <r>
      <rPr>
        <b/>
        <sz val="18"/>
        <rFont val="Browallia New"/>
        <family val="2"/>
      </rPr>
      <t xml:space="preserve"> อาสาพัฒนาชุมชน</t>
    </r>
  </si>
  <si>
    <r>
      <rPr>
        <b/>
        <sz val="18"/>
        <color rgb="FFFF0000"/>
        <rFont val="Browallia New"/>
        <family val="2"/>
      </rPr>
      <t>3)</t>
    </r>
    <r>
      <rPr>
        <b/>
        <sz val="18"/>
        <rFont val="Browallia New"/>
        <family val="2"/>
      </rPr>
      <t xml:space="preserve"> การบริหารจัดการทรัพยากรธรรมชาติโดยชุมชนมีส่วนร่วม</t>
    </r>
  </si>
  <si>
    <t>10.00 น.</t>
  </si>
  <si>
    <t xml:space="preserve"> - พักรับประทานอาหารว่างและเครื่องดื่ม ณ ห้องประชุม สำนักงานเปียงก่อ</t>
  </si>
  <si>
    <t>10.15 น.</t>
  </si>
  <si>
    <r>
      <t xml:space="preserve"> - คณะแบ่งกลุ่มออกเป็น 2 กลุ่ม</t>
    </r>
    <r>
      <rPr>
        <sz val="18"/>
        <color rgb="FFFF0000"/>
        <rFont val="Browallia New"/>
        <family val="2"/>
      </rPr>
      <t xml:space="preserve"> (แบ่งตาม....) </t>
    </r>
    <r>
      <rPr>
        <sz val="18"/>
        <rFont val="Browallia New"/>
        <family val="2"/>
      </rPr>
      <t>กลุ่มละ 1 ชั่วโมง</t>
    </r>
  </si>
  <si>
    <t>พี่วุ้น</t>
  </si>
  <si>
    <r>
      <rPr>
        <b/>
        <sz val="18"/>
        <color rgb="FFFF0000"/>
        <rFont val="Browallia New"/>
        <family val="2"/>
      </rPr>
      <t>กลุ่มที่ 1</t>
    </r>
    <r>
      <rPr>
        <b/>
        <sz val="18"/>
        <rFont val="Browallia New"/>
        <family val="2"/>
      </rPr>
      <t xml:space="preserve"> :</t>
    </r>
    <r>
      <rPr>
        <b/>
        <sz val="18"/>
        <color rgb="FF3333FF"/>
        <rFont val="Browallia New"/>
        <family val="2"/>
      </rPr>
      <t xml:space="preserve"> ผู้บริหารและเจ้าหน้าที่มูลนิธิแม่ฟ้าหลวง ณ ห้องประชุม สำนักงานเปียงก่อ</t>
    </r>
  </si>
  <si>
    <t xml:space="preserve"> - ฟลิปชาร์ต 2 แผ่น </t>
  </si>
  <si>
    <r>
      <rPr>
        <b/>
        <sz val="18"/>
        <color rgb="FFFF0000"/>
        <rFont val="Browallia New"/>
        <family val="2"/>
      </rPr>
      <t>กลุ่มที่ 2</t>
    </r>
    <r>
      <rPr>
        <b/>
        <sz val="18"/>
        <rFont val="Browallia New"/>
        <family val="2"/>
      </rPr>
      <t xml:space="preserve"> : </t>
    </r>
    <r>
      <rPr>
        <b/>
        <sz val="18"/>
        <color rgb="FF3333FF"/>
        <rFont val="Browallia New"/>
        <family val="2"/>
      </rPr>
      <t>เจ้าหน้าที่อาสาพัฒนาชุมชน ณ โรงอาหารสำนักงานเปียงก่อ</t>
    </r>
  </si>
  <si>
    <t xml:space="preserve"> - จัดเก้าอี้เป็นวงกลม กลุ่มละ 15 ตัว</t>
  </si>
  <si>
    <t>ทีมเปียงก่อ</t>
  </si>
  <si>
    <r>
      <rPr>
        <b/>
        <sz val="18"/>
        <color rgb="FFFF0000"/>
        <rFont val="Browallia New"/>
        <family val="2"/>
      </rPr>
      <t>1)</t>
    </r>
    <r>
      <rPr>
        <b/>
        <sz val="18"/>
        <rFont val="Browallia New"/>
        <family val="2"/>
      </rPr>
      <t xml:space="preserve"> การสร้างความเชื่อมั่น</t>
    </r>
  </si>
  <si>
    <r>
      <rPr>
        <b/>
        <sz val="18"/>
        <color rgb="FFFF0000"/>
        <rFont val="Browallia New"/>
        <family val="2"/>
      </rPr>
      <t>2)</t>
    </r>
    <r>
      <rPr>
        <b/>
        <sz val="18"/>
        <rFont val="Browallia New"/>
        <family val="2"/>
      </rPr>
      <t xml:space="preserve"> การพัฒนาศักยภาพคนในพื้นที่</t>
    </r>
  </si>
  <si>
    <r>
      <rPr>
        <b/>
        <sz val="18"/>
        <color rgb="FFFF0000"/>
        <rFont val="Browallia New"/>
        <family val="2"/>
      </rPr>
      <t>3)</t>
    </r>
    <r>
      <rPr>
        <b/>
        <sz val="18"/>
        <rFont val="Browallia New"/>
        <family val="2"/>
      </rPr>
      <t xml:space="preserve"> บทบาทของอาสาสมัครพัฒนาชุมชนในพื้นที่โครงการ เจ้าหน้าที่โครงการและผู้บริหารของมูลนิธิฯ</t>
    </r>
  </si>
  <si>
    <t>12.15 น.</t>
  </si>
  <si>
    <t xml:space="preserve"> - รับประทานอาหารกลางวัน ณ โรงอาหารสำนักงานเปียงก่อ</t>
  </si>
  <si>
    <t xml:space="preserve"> - เข้าที่พัก เก็บสัมภาระ </t>
  </si>
  <si>
    <t xml:space="preserve"> - นำกุญแจมาคืนที่พี่แพ็ค</t>
  </si>
  <si>
    <t xml:space="preserve"> - ยานยนต์ตั้งขบวนที่หน้าห้องประชุม</t>
  </si>
  <si>
    <t>เดินทางออกจากสำนักงานฯ บ้านเปียงก่อ ไปยังฝายน้ำริม อ.ท่าวังผา จ.น่าน</t>
  </si>
  <si>
    <t xml:space="preserve"> - ใช้เส้นทางเปียงก่อ - บ่อเกลือ - ปัว - ท่าวังผา</t>
  </si>
  <si>
    <t xml:space="preserve"> - ตุ๊ดตู่แจ้งน้องมิ้นท์</t>
  </si>
  <si>
    <t xml:space="preserve"> - เดินทางถึงฝายน้ำริม บ้านพ่อ ต.แสนทอง อ.ท่าวังผา จ.น่าน</t>
  </si>
  <si>
    <t xml:space="preserve"> - รถจอดที่ศาลาริมฝายน้ำริม</t>
  </si>
  <si>
    <t xml:space="preserve"> - รับอาหารว่างและเครื่องดื่ม (นำไปทานระหว่างพูดคุย)</t>
  </si>
  <si>
    <t xml:space="preserve"> - ถังขยะ </t>
  </si>
  <si>
    <t xml:space="preserve"> - ร่วมพูดคุยกับวิทยากร ณ ฝายน้ำริม ทั้ง 5 ท่าน ได้แก่</t>
  </si>
  <si>
    <r>
      <rPr>
        <b/>
        <sz val="18"/>
        <color rgb="FFFF0000"/>
        <rFont val="Browallia New"/>
        <family val="2"/>
      </rPr>
      <t xml:space="preserve">1) </t>
    </r>
    <r>
      <rPr>
        <b/>
        <sz val="18"/>
        <rFont val="Browallia New"/>
        <family val="2"/>
      </rPr>
      <t>นายสวัสดิ์  แก้วควัน อดีตประธานฝายน้ำริม</t>
    </r>
  </si>
  <si>
    <r>
      <rPr>
        <b/>
        <sz val="18"/>
        <color rgb="FFFF0000"/>
        <rFont val="Browallia New"/>
        <family val="2"/>
      </rPr>
      <t xml:space="preserve">2) </t>
    </r>
    <r>
      <rPr>
        <b/>
        <sz val="18"/>
        <rFont val="Browallia New"/>
        <family val="2"/>
      </rPr>
      <t xml:space="preserve">นายเรว    โนฤทธิ์   ประธานคนปัจจุบัน </t>
    </r>
  </si>
  <si>
    <r>
      <rPr>
        <b/>
        <sz val="18"/>
        <color rgb="FFFF0000"/>
        <rFont val="Browallia New"/>
        <family val="2"/>
      </rPr>
      <t>3)</t>
    </r>
    <r>
      <rPr>
        <b/>
        <sz val="18"/>
        <rFont val="Browallia New"/>
        <family val="2"/>
      </rPr>
      <t xml:space="preserve"> นายสมพงษ์ บัวอิ่น  แก่เหมือง</t>
    </r>
  </si>
  <si>
    <r>
      <rPr>
        <b/>
        <sz val="18"/>
        <color rgb="FFFF0000"/>
        <rFont val="Browallia New"/>
        <family val="2"/>
      </rPr>
      <t>4)</t>
    </r>
    <r>
      <rPr>
        <b/>
        <sz val="18"/>
        <rFont val="Browallia New"/>
        <family val="2"/>
      </rPr>
      <t xml:space="preserve"> นางสังวาลย์ บัวอิ่น  เกษตรกรผู้รับน้ำจากฝายน้ำริม  </t>
    </r>
  </si>
  <si>
    <r>
      <rPr>
        <b/>
        <sz val="18"/>
        <color rgb="FFFF0000"/>
        <rFont val="Browallia New"/>
        <family val="2"/>
      </rPr>
      <t>5)</t>
    </r>
    <r>
      <rPr>
        <b/>
        <sz val="18"/>
        <rFont val="Browallia New"/>
        <family val="2"/>
      </rPr>
      <t xml:space="preserve"> นางบัวมัน  ทนะขว้าง เกษตรกรผู้ได้รับน้ำจากฝายน้ำริม</t>
    </r>
  </si>
  <si>
    <r>
      <t xml:space="preserve"> </t>
    </r>
    <r>
      <rPr>
        <b/>
        <sz val="18"/>
        <color rgb="FFFF0000"/>
        <rFont val="Browallia New"/>
        <family val="2"/>
      </rPr>
      <t>1)</t>
    </r>
    <r>
      <rPr>
        <b/>
        <sz val="18"/>
        <rFont val="Browallia New"/>
        <family val="2"/>
      </rPr>
      <t xml:space="preserve"> การพัฒนาระบบน้ำเพื่อเพิ่มผลผลิตทางการเกษตรในพื้นที่</t>
    </r>
  </si>
  <si>
    <r>
      <rPr>
        <b/>
        <sz val="18"/>
        <color rgb="FFFF0000"/>
        <rFont val="Browallia New"/>
        <family val="2"/>
      </rPr>
      <t xml:space="preserve"> 2)</t>
    </r>
    <r>
      <rPr>
        <b/>
        <sz val="18"/>
        <rFont val="Browallia New"/>
        <family val="2"/>
      </rPr>
      <t xml:space="preserve"> การมีส่วนร่วมของชุมชน</t>
    </r>
  </si>
  <si>
    <t>16.00 น.</t>
  </si>
  <si>
    <t xml:space="preserve"> - รถมารับหน้าศาลา</t>
  </si>
  <si>
    <t xml:space="preserve"> - พี่วุ้น ไม่ร่วมกับคณะไปในเมือง</t>
  </si>
  <si>
    <t xml:space="preserve"> - เดินทางไปยังตัวเมืองน่าน</t>
  </si>
  <si>
    <t>17.00 น.</t>
  </si>
  <si>
    <t xml:space="preserve"> - เที่ยวชมวัดภูมินทร์ และวัดช้างค้ำวรวิหาร อ.เมืองน่าน</t>
  </si>
  <si>
    <t xml:space="preserve"> - นัดหมายเวลาและจุดขึ้นรถ</t>
  </si>
  <si>
    <t>18.00 น.</t>
  </si>
  <si>
    <t>เดินทางไปยังร้านสุริยาการ์เด้นท์ ริมน้ำน่าน (ใกล้ๆ โรงพยาบาลน่าน)</t>
  </si>
  <si>
    <t xml:space="preserve"> - ติดต่อคุณปัท ร้านสุริยาฯ 093 305 6358</t>
  </si>
  <si>
    <t xml:space="preserve"> - จองอาหารวันที่ 07 ธ.ค.2560</t>
  </si>
  <si>
    <t>18.15 น.</t>
  </si>
  <si>
    <t xml:space="preserve">รับประทานอาหารเย็น ณ ร้านสุริยาการ์เด้นท์ </t>
  </si>
  <si>
    <t xml:space="preserve"> - เมนูอาหารมี sheet แยก</t>
  </si>
  <si>
    <t>18.45 น.</t>
  </si>
  <si>
    <t>ตุ๊ดตู่ไปเช็คอิน รับกุญแจห้องพัก ที่ชินาธิป อยู่สบาย</t>
  </si>
  <si>
    <t xml:space="preserve"> - ห้องพักเตียงคู่ 9 ห้อง เตียงเดี่ยวใหญ่ 2 ห้อง รวม 11 ห้อง</t>
  </si>
  <si>
    <t xml:space="preserve">เดินทางเข้าที่พัก ณ ชินาธิป อยู่สบาย ถ.คำยอด อ.เมือง จ.น่าน </t>
  </si>
  <si>
    <t xml:space="preserve"> - ลุงยงค์พักกับคณะ ที่ชินาธิป อยู่สบาย</t>
  </si>
  <si>
    <t xml:space="preserve"> - มัดจำค่าห้องวันที่ 06 ธ.ค.60</t>
  </si>
  <si>
    <t xml:space="preserve"> - ที่พัก : ถ้ามาจาก รพ.น่าน มาเส้นนราไฮเปอร์มาร์ท เลยเทคนิคน่าน เลี้ยวซ้าย เข้าซอยไป</t>
  </si>
  <si>
    <t xml:space="preserve"> - จองเมื่อ 07 ธ.ค.60 </t>
  </si>
  <si>
    <t>อีกประมาณ 300 เมตร ชินาธิปอยู่ทางขวา อาคารสีเหลือง</t>
  </si>
  <si>
    <t xml:space="preserve"> - นัดหมายเวลาของวันถัดไป</t>
  </si>
  <si>
    <t>ตุ๊ดตู่/น้องส้ม</t>
  </si>
  <si>
    <t xml:space="preserve"> - ตุ๊ดตู่ น้องส้ม เข้าที่พัก ณ เฮือนข่วงน่าน</t>
  </si>
  <si>
    <t xml:space="preserve"> - เจ้าหน้าที่ยานยนต์ 6 ท่าน เข้าพักที่บ้านพัก สำนักงานปิดทอง</t>
  </si>
  <si>
    <t xml:space="preserve"> - ตุ๊ดตู่ขออนุญาตคุณกิต เมื่อวันที่ 07 ธ.ค.2560</t>
  </si>
  <si>
    <t>วันอังคารที่ 12 ธันวาคม 2560 (น่าน-กทม.-ขอนแก่น)</t>
  </si>
  <si>
    <t>06.00 น.</t>
  </si>
  <si>
    <t>ตุ๊ดตู่ น้องส้ม พร้อมยานยนต์ เดินทางไปยังชินาธิป อยู่สบาย เพื่อรับคณะ</t>
  </si>
  <si>
    <t>เดินทางไปยังร้านต้มเลือดหมูเลิศรส หน้าโรงแรมเทวราช</t>
  </si>
  <si>
    <t xml:space="preserve"> - เช็คสัมภาระให้เรียบร้อย ก่อนเดินทาง</t>
  </si>
  <si>
    <t>เดินทางไปยังสนามบินนครน่าน</t>
  </si>
  <si>
    <t>พี่เบิร์ด ปิดทอง</t>
  </si>
  <si>
    <t>เช็คอิน ณ เคาท์เตอร์สายการบินแอร์เอเชีย ณ สนามบินน่านคร</t>
  </si>
  <si>
    <t>09.05 น.</t>
  </si>
  <si>
    <t>เดินทางจากสนามบินน่านนคร ไปยังสนามบินดอนเมือง โดยสายการบินแอร์เอเชีย เที่ยวบินที่ FD 3555</t>
  </si>
  <si>
    <t>10.10 น.</t>
  </si>
  <si>
    <t xml:space="preserve">เดินทางถึงสนามบินดอนเมือง โดยสวัสดิภาพ </t>
  </si>
  <si>
    <t>กำหนดการต่อไปภาคตะวันออกเฉียงเหนือ</t>
  </si>
  <si>
    <t xml:space="preserve">ณ ร้านสุริยาการ์เด้นท์  </t>
  </si>
  <si>
    <t>จำนวน 28 ท่าน ราคา 200 บาท/ท่าน</t>
  </si>
  <si>
    <t>1. น้ำพริกลงเรือ</t>
  </si>
  <si>
    <t>2.ไก่ทอดมะแขว่น</t>
  </si>
  <si>
    <t>3. ปลากระพงทอดน้ำปลา</t>
  </si>
  <si>
    <t>4. โป้ยเล้งผัดน้ำมันหอย</t>
  </si>
  <si>
    <t>5. เยื่อไผ่ตุ๋นซี่โครง</t>
  </si>
  <si>
    <t>6. ข้าวสวย</t>
  </si>
  <si>
    <t xml:space="preserve"> ****แกงเลียงกุ้ง 1 ที่สำหรับฮาลาล</t>
  </si>
  <si>
    <t>7. ผลไม้รวม</t>
  </si>
  <si>
    <t xml:space="preserve">     ณ ร้านต้มเลือดหมูเลิศรส หน้าเทวราช</t>
  </si>
  <si>
    <t>เวลา 06.30 น.</t>
  </si>
  <si>
    <t xml:space="preserve">  - อาหารสั่งหน้างาน -</t>
  </si>
  <si>
    <t>วันที่ 9 - 12 ธันวาคม 2560</t>
  </si>
  <si>
    <t>บ้านยอด อ.สองแคว จ.น่าน</t>
  </si>
  <si>
    <t>ชื่อ-สกุล</t>
  </si>
  <si>
    <t>ตำแหน่งปัจจุบัน</t>
  </si>
  <si>
    <t>ประเด็นในการพูดคุย</t>
  </si>
  <si>
    <t>นางสาวปัทมพร</t>
  </si>
  <si>
    <t>พิชัย</t>
  </si>
  <si>
    <t>บ้านยอด</t>
  </si>
  <si>
    <t>คณะกรรมการโครงการ 9101</t>
  </si>
  <si>
    <t>การทำแปลงเกษตรแบบผสมผสานและการทำบัญชีครัวเรือน</t>
  </si>
  <si>
    <t>097-960-1925</t>
  </si>
  <si>
    <t>นายจำเนียร</t>
  </si>
  <si>
    <t>ผาอินทร์</t>
  </si>
  <si>
    <t>สมาชิกเทศบาลตำบลยอด ประธานกลุ่มวิสาหกิจกลุ่มมะนาว</t>
  </si>
  <si>
    <t>การก่อตั้ง การบริหารจัดการทั่วไป การตลาด</t>
  </si>
  <si>
    <t>นายวรพล</t>
  </si>
  <si>
    <t>รักษา</t>
  </si>
  <si>
    <t>รองประธานกลุ่มวิสาหกิจมะนาวบ้านยอด</t>
  </si>
  <si>
    <t xml:space="preserve">การรวมกลุ่มวิสาหกิจชุมชนมะนาวบ้านยอด </t>
  </si>
  <si>
    <t>นายวินัย</t>
  </si>
  <si>
    <t>คงคา</t>
  </si>
  <si>
    <t>กรรมการกลุ่มกลุ่มวิสาหกิจกลุ่มมะนาว</t>
  </si>
  <si>
    <t>การปลูกพริกใหญ่พันธุ์เขียวมณี</t>
  </si>
  <si>
    <t>นายติ๊บ</t>
  </si>
  <si>
    <t>ใจมั่น</t>
  </si>
  <si>
    <t>ผญ.บ้านยอด</t>
  </si>
  <si>
    <t>ปัญหาเรื่องน้ำของหมู่บ้าน และการจัดการน้ำ การใช้ประโยชน์จากฝาย</t>
  </si>
  <si>
    <t>ฝายน้ำริม บ้านพ่อ อ.ท่าวังผา จ.น่าน</t>
  </si>
  <si>
    <t xml:space="preserve">นายสวัสดิ์  </t>
  </si>
  <si>
    <t xml:space="preserve">แก้วควัน   </t>
  </si>
  <si>
    <t>บ้านห้วยม่วง</t>
  </si>
  <si>
    <t xml:space="preserve">อดีตประธานฝาย    </t>
  </si>
  <si>
    <t>ความเป็นมาของฝายน้ำริม การทำประชาคมที่ จ.น่าน</t>
  </si>
  <si>
    <t>097-970-0533</t>
  </si>
  <si>
    <t xml:space="preserve">นายเรว     </t>
  </si>
  <si>
    <t xml:space="preserve">โนฤทธิ์    </t>
  </si>
  <si>
    <t>บ้านฮวก</t>
  </si>
  <si>
    <t xml:space="preserve">ประธานคนปัจจุบัน </t>
  </si>
  <si>
    <t>การบริหารจัดการแรงงานในการสร้างฝาย การซ่อมแซม</t>
  </si>
  <si>
    <t>081-289-5466</t>
  </si>
  <si>
    <t>นายสมพงษ์</t>
  </si>
  <si>
    <t xml:space="preserve">บัวอิ่น  </t>
  </si>
  <si>
    <t>บ้านพ่อ</t>
  </si>
  <si>
    <t>แก่เหมือง</t>
  </si>
  <si>
    <t>การแบ่งเวรการใช้ประโยชน์ของฝาย</t>
  </si>
  <si>
    <t xml:space="preserve">นางสังวาลย์  </t>
  </si>
  <si>
    <t xml:space="preserve">เกษตรกรผู้รับน้ำจากฝาย  </t>
  </si>
  <si>
    <t xml:space="preserve">ชีวิตความเป็นอยู่ก่อน - หลัง การซ่อมแซมฝาย </t>
  </si>
  <si>
    <t>062-564-6341</t>
  </si>
  <si>
    <t xml:space="preserve">นางบัวมัน </t>
  </si>
  <si>
    <t xml:space="preserve">ทนะขว้าง </t>
  </si>
  <si>
    <t>การปลูกพืชหลังนาและรายได้จากการใช้ประโยชน์ของฝาย</t>
  </si>
  <si>
    <t>086-191-0134</t>
  </si>
  <si>
    <t>ลานต้นก่อ บ้านน้ำช้าง อ.เฉลิมพระเกียรติ จ.น่าน</t>
  </si>
  <si>
    <t>นายกาน</t>
  </si>
  <si>
    <t>เจริญจิตรัตนกุล</t>
  </si>
  <si>
    <t>ลั้ว</t>
  </si>
  <si>
    <t>บ้านน้ำช้าง</t>
  </si>
  <si>
    <t>ผู้ใหญ่บ้านน้ำช้าง</t>
  </si>
  <si>
    <t>การบริหารจัดการป่าโดยชุมชนอย่างมีส่วนร่วม</t>
  </si>
  <si>
    <t>086-027-4507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</si>
</sst>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Browallia New"/>
      <family val="2"/>
    </font>
    <font>
      <sz val="18"/>
      <color theme="1"/>
      <name val="Browallia New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indexed="8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b/>
      <sz val="16"/>
      <color theme="1"/>
      <name val="Browallia New"/>
      <family val="2"/>
    </font>
    <font>
      <sz val="11"/>
      <color theme="1"/>
      <name val="Calibri Light"/>
      <family val="1"/>
      <scheme val="major"/>
    </font>
    <font>
      <sz val="16"/>
      <name val="Angsana New"/>
      <family val="1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BrowalliaUPC"/>
      <family val="2"/>
    </font>
    <font>
      <sz val="16"/>
      <color theme="1"/>
      <name val="BrowalliaUPC"/>
      <family val="2"/>
      <charset val="222"/>
    </font>
    <font>
      <b/>
      <u/>
      <sz val="18"/>
      <color theme="1"/>
      <name val="BrowalliaUPC"/>
      <family val="2"/>
    </font>
    <font>
      <b/>
      <u/>
      <sz val="16"/>
      <color theme="1"/>
      <name val="BrowalliaUPC"/>
      <family val="2"/>
    </font>
    <font>
      <b/>
      <sz val="16"/>
      <color theme="1"/>
      <name val="BrowalliaUPC"/>
      <family val="2"/>
    </font>
    <font>
      <sz val="14"/>
      <color theme="1"/>
      <name val="BrowalliaUPC"/>
      <family val="2"/>
    </font>
    <font>
      <b/>
      <sz val="16"/>
      <color rgb="FF000000"/>
      <name val="TH SarabunPSK"/>
      <family val="2"/>
    </font>
    <font>
      <b/>
      <sz val="16"/>
      <color rgb="FF00195C"/>
      <name val="TH SarabunPSK"/>
      <family val="2"/>
    </font>
    <font>
      <sz val="11"/>
      <color theme="1"/>
      <name val="Calibri"/>
      <family val="2"/>
    </font>
    <font>
      <b/>
      <sz val="18"/>
      <name val="TH SarabunPSK"/>
      <family val="2"/>
    </font>
    <font>
      <b/>
      <u/>
      <sz val="18"/>
      <name val="TH SarabunPSK"/>
      <family val="2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6"/>
      <color rgb="FF000099"/>
      <name val="TH SarabunPSK"/>
      <family val="2"/>
    </font>
    <font>
      <b/>
      <sz val="22"/>
      <color theme="1"/>
      <name val="TH SarabunPSK"/>
      <family val="2"/>
    </font>
    <font>
      <sz val="16"/>
      <color theme="1"/>
      <name val="Cordia New"/>
      <family val="2"/>
    </font>
    <font>
      <b/>
      <sz val="16"/>
      <color rgb="FF1F497D"/>
      <name val="TH SarabunPSK"/>
      <family val="2"/>
    </font>
    <font>
      <sz val="16"/>
      <color rgb="FF1F497D"/>
      <name val="Cordia New"/>
      <family val="2"/>
    </font>
    <font>
      <b/>
      <sz val="16"/>
      <color rgb="FF833C0B"/>
      <name val="TH SarabunPSK"/>
      <family val="2"/>
    </font>
    <font>
      <b/>
      <u/>
      <sz val="14"/>
      <color rgb="FFC00000"/>
      <name val="TH SarabunPSK"/>
      <family val="2"/>
    </font>
    <font>
      <b/>
      <sz val="16"/>
      <color rgb="FF1F4E79"/>
      <name val="TH SarabunPSK"/>
      <family val="2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  <font>
      <sz val="18"/>
      <name val="Browallia New"/>
      <family val="2"/>
    </font>
    <font>
      <sz val="10"/>
      <name val="Arial"/>
      <family val="2"/>
    </font>
    <font>
      <b/>
      <u/>
      <sz val="20"/>
      <color rgb="FF0000FF"/>
      <name val="Browallia New"/>
      <family val="2"/>
    </font>
    <font>
      <sz val="14"/>
      <name val="Browallia New"/>
      <family val="2"/>
    </font>
    <font>
      <b/>
      <u/>
      <sz val="20"/>
      <color rgb="FFFF0000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sz val="16"/>
      <name val="Browallia New"/>
      <family val="2"/>
    </font>
    <font>
      <b/>
      <sz val="20"/>
      <color rgb="FF3333FF"/>
      <name val="Browallia New"/>
      <family val="2"/>
    </font>
    <font>
      <sz val="20"/>
      <color theme="1"/>
      <name val="Browallia New"/>
      <family val="2"/>
    </font>
    <font>
      <sz val="20"/>
      <name val="Browallia New"/>
      <family val="2"/>
    </font>
    <font>
      <sz val="20"/>
      <color rgb="FFFF0000"/>
      <name val="Browallia New"/>
      <family val="2"/>
    </font>
    <font>
      <sz val="11"/>
      <color theme="1"/>
      <name val="Browallia New"/>
      <family val="2"/>
    </font>
    <font>
      <sz val="20"/>
      <color rgb="FF0000FF"/>
      <name val="Browallia New"/>
      <family val="2"/>
    </font>
    <font>
      <sz val="11"/>
      <color theme="1"/>
      <name val="Adobe Garamond Pro Bold"/>
      <family val="1"/>
    </font>
    <font>
      <b/>
      <sz val="20"/>
      <color theme="1"/>
      <name val="Adobe Garamond Pro Bold"/>
      <family val="1"/>
    </font>
    <font>
      <sz val="20"/>
      <color theme="1"/>
      <name val="Adobe Garamond Pro Bold"/>
      <family val="1"/>
    </font>
    <font>
      <b/>
      <sz val="18"/>
      <color theme="1"/>
      <name val="Adobe Garamond Pro Bold"/>
      <family val="1"/>
    </font>
    <font>
      <sz val="18"/>
      <color theme="1"/>
      <name val="Adobe Garamond Pro Bold"/>
      <family val="1"/>
    </font>
    <font>
      <sz val="16"/>
      <color theme="1"/>
      <name val="Adobe Garamond Pro Bold"/>
      <family val="1"/>
    </font>
    <font>
      <b/>
      <sz val="36"/>
      <color rgb="FF460000"/>
      <name val="Adobe Garamond Pro Bold"/>
      <family val="1"/>
    </font>
    <font>
      <b/>
      <sz val="24"/>
      <color theme="1"/>
      <name val="Adobe Garamond Pro Bold"/>
      <family val="1"/>
    </font>
    <font>
      <b/>
      <sz val="36"/>
      <color theme="1"/>
      <name val="Adobe Garamond Pro Bold"/>
      <family val="1"/>
    </font>
    <font>
      <sz val="14"/>
      <name val="Tahoma"/>
      <family val="2"/>
    </font>
    <font>
      <sz val="20"/>
      <color rgb="FF0000CC"/>
      <name val="Browallia New"/>
      <family val="2"/>
    </font>
    <font>
      <sz val="22"/>
      <name val="Browallia New"/>
      <family val="2"/>
    </font>
    <font>
      <sz val="22"/>
      <color rgb="FFFF0000"/>
      <name val="Browallia New"/>
      <family val="2"/>
    </font>
    <font>
      <b/>
      <sz val="13"/>
      <color theme="1"/>
      <name val="Browallia New"/>
      <family val="2"/>
    </font>
    <font>
      <sz val="13"/>
      <color theme="1"/>
      <name val="Browallia New"/>
      <family val="2"/>
    </font>
    <font>
      <sz val="13"/>
      <name val="Browallia New"/>
      <family val="2"/>
    </font>
    <font>
      <sz val="18"/>
      <color rgb="FFFF0000"/>
      <name val="Browallia New"/>
      <family val="2"/>
    </font>
    <font>
      <b/>
      <sz val="11"/>
      <name val="Tahoma"/>
      <family val="2"/>
    </font>
    <font>
      <sz val="12"/>
      <color theme="1"/>
      <name val="Tahoma"/>
      <family val="2"/>
    </font>
    <font>
      <sz val="11"/>
      <name val="Calibri"/>
      <family val="2"/>
      <scheme val="minor"/>
    </font>
    <font>
      <b/>
      <sz val="11"/>
      <color rgb="FF0070C0"/>
      <name val="Tahoma"/>
      <family val="2"/>
    </font>
    <font>
      <i/>
      <sz val="10"/>
      <color rgb="FFFF0000"/>
      <name val="Tahoma"/>
      <family val="2"/>
    </font>
    <font>
      <sz val="1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9"/>
      <name val="Tahoma"/>
      <family val="2"/>
    </font>
    <font>
      <i/>
      <sz val="9"/>
      <name val="Tahoma"/>
      <family val="2"/>
    </font>
    <font>
      <b/>
      <sz val="11"/>
      <name val="Calibri"/>
      <family val="2"/>
      <scheme val="minor"/>
    </font>
    <font>
      <sz val="11"/>
      <color theme="1"/>
      <name val="Tahoma"/>
      <family val="2"/>
    </font>
    <font>
      <i/>
      <sz val="11"/>
      <color rgb="FFFF0000"/>
      <name val="Tahoma"/>
      <family val="2"/>
    </font>
    <font>
      <b/>
      <sz val="11"/>
      <color theme="1"/>
      <name val="Tahoma"/>
      <family val="2"/>
    </font>
    <font>
      <sz val="11"/>
      <color rgb="FFFF0000"/>
      <name val="Tahoma"/>
      <family val="2"/>
    </font>
    <font>
      <b/>
      <sz val="11"/>
      <color indexed="8"/>
      <name val="Tahoma"/>
      <family val="2"/>
    </font>
    <font>
      <sz val="11"/>
      <color indexed="8"/>
      <name val="Tahoma"/>
      <family val="2"/>
    </font>
    <font>
      <b/>
      <u/>
      <sz val="13"/>
      <color theme="1"/>
      <name val="Browallia New"/>
      <family val="2"/>
    </font>
    <font>
      <b/>
      <sz val="13"/>
      <name val="Browallia New"/>
      <family val="2"/>
    </font>
    <font>
      <u/>
      <sz val="13"/>
      <color theme="1"/>
      <name val="Browallia New"/>
      <family val="2"/>
    </font>
    <font>
      <sz val="13"/>
      <color indexed="8"/>
      <name val="Browallia New"/>
      <family val="2"/>
    </font>
    <font>
      <b/>
      <u/>
      <sz val="18"/>
      <name val="Browallia New"/>
      <family val="2"/>
    </font>
    <font>
      <b/>
      <u/>
      <sz val="18"/>
      <color rgb="FFFF0000"/>
      <name val="Browallia New"/>
      <family val="2"/>
    </font>
    <font>
      <b/>
      <sz val="18"/>
      <color rgb="FFFF0000"/>
      <name val="Browallia New"/>
      <family val="2"/>
    </font>
    <font>
      <sz val="18"/>
      <color rgb="FF3333FF"/>
      <name val="Browallia New"/>
      <family val="2"/>
    </font>
    <font>
      <sz val="18"/>
      <color rgb="FF0033CC"/>
      <name val="Browallia New"/>
      <family val="2"/>
    </font>
    <font>
      <sz val="18"/>
      <color indexed="8"/>
      <name val="Browallia New"/>
      <family val="2"/>
    </font>
    <font>
      <b/>
      <sz val="18"/>
      <color rgb="FF3333FF"/>
      <name val="Browallia New"/>
      <family val="2"/>
    </font>
    <font>
      <b/>
      <sz val="22"/>
      <color rgb="FFFF0000"/>
      <name val="Browallia New"/>
      <family val="2"/>
    </font>
    <font>
      <b/>
      <sz val="14"/>
      <color theme="1"/>
      <name val="Browallia New"/>
      <family val="2"/>
    </font>
    <font>
      <sz val="12"/>
      <color theme="1"/>
      <name val="Leelawadee"/>
      <family val="2"/>
    </font>
    <font>
      <b/>
      <sz val="12"/>
      <color theme="1"/>
      <name val="Leelawadee"/>
      <family val="2"/>
    </font>
    <font>
      <sz val="12"/>
      <name val="Leelawadee"/>
      <family val="2"/>
    </font>
    <font>
      <sz val="11"/>
      <name val="Leelawadee"/>
      <family val="2"/>
    </font>
  </fonts>
  <fills count="2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17" fillId="0" borderId="0"/>
    <xf numFmtId="0" fontId="13" fillId="0" borderId="0"/>
    <xf numFmtId="0" fontId="40" fillId="0" borderId="0"/>
    <xf numFmtId="0" fontId="1" fillId="0" borderId="0"/>
    <xf numFmtId="0" fontId="1" fillId="0" borderId="0"/>
  </cellStyleXfs>
  <cellXfs count="1112">
    <xf numFmtId="0" fontId="0" fillId="0" borderId="0" xfId="0"/>
    <xf numFmtId="0" fontId="9" fillId="2" borderId="2" xfId="0" applyFont="1" applyFill="1" applyBorder="1" applyAlignment="1">
      <alignment horizontal="center" vertical="center"/>
    </xf>
    <xf numFmtId="0" fontId="8" fillId="2" borderId="2" xfId="7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3" fontId="10" fillId="0" borderId="2" xfId="7" applyNumberFormat="1" applyFont="1" applyFill="1" applyBorder="1" applyAlignment="1">
      <alignment horizontal="center" vertical="center" wrapText="1"/>
    </xf>
    <xf numFmtId="0" fontId="10" fillId="0" borderId="2" xfId="7" applyFont="1" applyFill="1" applyBorder="1" applyAlignment="1">
      <alignment horizontal="center" vertical="center" wrapText="1"/>
    </xf>
    <xf numFmtId="49" fontId="14" fillId="3" borderId="25" xfId="1" applyNumberFormat="1" applyFont="1" applyFill="1" applyBorder="1" applyAlignment="1">
      <alignment vertical="center"/>
    </xf>
    <xf numFmtId="0" fontId="16" fillId="5" borderId="29" xfId="1" applyFont="1" applyFill="1" applyBorder="1"/>
    <xf numFmtId="0" fontId="16" fillId="5" borderId="18" xfId="1" applyFont="1" applyFill="1" applyBorder="1" applyAlignment="1">
      <alignment horizontal="center"/>
    </xf>
    <xf numFmtId="49" fontId="14" fillId="3" borderId="27" xfId="1" applyNumberFormat="1" applyFont="1" applyFill="1" applyBorder="1" applyAlignment="1">
      <alignment vertical="center"/>
    </xf>
    <xf numFmtId="0" fontId="17" fillId="0" borderId="0" xfId="8" applyFill="1"/>
    <xf numFmtId="0" fontId="19" fillId="0" borderId="0" xfId="8" applyFont="1" applyFill="1" applyAlignment="1">
      <alignment horizontal="center"/>
    </xf>
    <xf numFmtId="0" fontId="19" fillId="0" borderId="0" xfId="8" applyFont="1" applyFill="1" applyBorder="1" applyAlignment="1">
      <alignment horizontal="center"/>
    </xf>
    <xf numFmtId="0" fontId="19" fillId="0" borderId="0" xfId="8" applyFont="1" applyFill="1" applyBorder="1" applyAlignment="1">
      <alignment horizontal="left"/>
    </xf>
    <xf numFmtId="0" fontId="17" fillId="0" borderId="0" xfId="8" applyFill="1" applyAlignment="1">
      <alignment horizontal="center"/>
    </xf>
    <xf numFmtId="0" fontId="20" fillId="0" borderId="0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37" xfId="8" applyFont="1" applyFill="1" applyBorder="1" applyAlignment="1">
      <alignment horizontal="center"/>
    </xf>
    <xf numFmtId="0" fontId="20" fillId="0" borderId="19" xfId="8" applyFont="1" applyFill="1" applyBorder="1" applyAlignment="1">
      <alignment horizontal="center"/>
    </xf>
    <xf numFmtId="0" fontId="20" fillId="0" borderId="0" xfId="8" applyFont="1" applyFill="1" applyAlignment="1">
      <alignment horizontal="center"/>
    </xf>
    <xf numFmtId="0" fontId="17" fillId="0" borderId="38" xfId="8" applyFill="1" applyBorder="1" applyAlignment="1">
      <alignment horizontal="center"/>
    </xf>
    <xf numFmtId="0" fontId="17" fillId="0" borderId="39" xfId="8" applyFill="1" applyBorder="1"/>
    <xf numFmtId="0" fontId="17" fillId="6" borderId="38" xfId="8" applyFill="1" applyBorder="1" applyAlignment="1">
      <alignment horizontal="center"/>
    </xf>
    <xf numFmtId="0" fontId="17" fillId="0" borderId="0" xfId="8" applyFill="1" applyBorder="1" applyAlignment="1">
      <alignment horizontal="center"/>
    </xf>
    <xf numFmtId="0" fontId="17" fillId="0" borderId="0" xfId="8" applyFill="1" applyBorder="1" applyAlignment="1">
      <alignment horizontal="left"/>
    </xf>
    <xf numFmtId="49" fontId="15" fillId="0" borderId="24" xfId="1" applyNumberFormat="1" applyFont="1" applyFill="1" applyBorder="1" applyAlignment="1">
      <alignment horizontal="center"/>
    </xf>
    <xf numFmtId="49" fontId="15" fillId="7" borderId="41" xfId="1" applyNumberFormat="1" applyFont="1" applyFill="1" applyBorder="1" applyAlignment="1">
      <alignment horizontal="left"/>
    </xf>
    <xf numFmtId="49" fontId="15" fillId="6" borderId="24" xfId="1" applyNumberFormat="1" applyFont="1" applyFill="1" applyBorder="1" applyAlignment="1">
      <alignment horizontal="center"/>
    </xf>
    <xf numFmtId="49" fontId="14" fillId="0" borderId="39" xfId="1" applyNumberFormat="1" applyFont="1" applyFill="1" applyBorder="1" applyAlignment="1">
      <alignment horizontal="center"/>
    </xf>
    <xf numFmtId="49" fontId="14" fillId="0" borderId="38" xfId="1" applyNumberFormat="1" applyFont="1" applyFill="1" applyBorder="1" applyAlignment="1">
      <alignment horizontal="center"/>
    </xf>
    <xf numFmtId="0" fontId="21" fillId="0" borderId="42" xfId="8" applyFont="1" applyFill="1" applyBorder="1"/>
    <xf numFmtId="0" fontId="17" fillId="0" borderId="25" xfId="8" applyFill="1" applyBorder="1" applyAlignment="1">
      <alignment horizontal="center"/>
    </xf>
    <xf numFmtId="0" fontId="17" fillId="0" borderId="43" xfId="8" applyFill="1" applyBorder="1"/>
    <xf numFmtId="0" fontId="17" fillId="6" borderId="25" xfId="8" applyFill="1" applyBorder="1" applyAlignment="1">
      <alignment horizontal="center"/>
    </xf>
    <xf numFmtId="49" fontId="14" fillId="0" borderId="10" xfId="1" applyNumberFormat="1" applyFont="1" applyFill="1" applyBorder="1" applyAlignment="1">
      <alignment horizontal="center"/>
    </xf>
    <xf numFmtId="49" fontId="14" fillId="7" borderId="45" xfId="1" applyNumberFormat="1" applyFont="1" applyFill="1" applyBorder="1" applyAlignment="1">
      <alignment horizontal="left"/>
    </xf>
    <xf numFmtId="49" fontId="14" fillId="7" borderId="10" xfId="1" applyNumberFormat="1" applyFont="1" applyFill="1" applyBorder="1" applyAlignment="1">
      <alignment horizontal="left"/>
    </xf>
    <xf numFmtId="49" fontId="14" fillId="7" borderId="7" xfId="1" applyNumberFormat="1" applyFont="1" applyFill="1" applyBorder="1" applyAlignment="1">
      <alignment horizontal="left"/>
    </xf>
    <xf numFmtId="49" fontId="14" fillId="0" borderId="25" xfId="1" applyNumberFormat="1" applyFont="1" applyFill="1" applyBorder="1" applyAlignment="1">
      <alignment horizontal="center"/>
    </xf>
    <xf numFmtId="0" fontId="17" fillId="0" borderId="46" xfId="8" applyFill="1" applyBorder="1"/>
    <xf numFmtId="49" fontId="14" fillId="7" borderId="10" xfId="1" applyNumberFormat="1" applyFont="1" applyFill="1" applyBorder="1" applyAlignment="1">
      <alignment horizontal="center"/>
    </xf>
    <xf numFmtId="49" fontId="15" fillId="0" borderId="10" xfId="1" applyNumberFormat="1" applyFont="1" applyFill="1" applyBorder="1" applyAlignment="1">
      <alignment horizontal="center"/>
    </xf>
    <xf numFmtId="0" fontId="20" fillId="0" borderId="46" xfId="8" applyFont="1" applyFill="1" applyBorder="1" applyAlignment="1">
      <alignment horizontal="center"/>
    </xf>
    <xf numFmtId="0" fontId="16" fillId="0" borderId="43" xfId="8" applyFont="1" applyFill="1" applyBorder="1"/>
    <xf numFmtId="49" fontId="15" fillId="7" borderId="45" xfId="1" applyNumberFormat="1" applyFont="1" applyFill="1" applyBorder="1" applyAlignment="1">
      <alignment horizontal="left" vertical="top"/>
    </xf>
    <xf numFmtId="49" fontId="15" fillId="7" borderId="10" xfId="1" applyNumberFormat="1" applyFont="1" applyFill="1" applyBorder="1" applyAlignment="1">
      <alignment horizontal="left" vertical="top"/>
    </xf>
    <xf numFmtId="49" fontId="15" fillId="7" borderId="7" xfId="1" applyNumberFormat="1" applyFont="1" applyFill="1" applyBorder="1" applyAlignment="1">
      <alignment horizontal="left" vertical="top"/>
    </xf>
    <xf numFmtId="0" fontId="21" fillId="0" borderId="47" xfId="8" applyFont="1" applyFill="1" applyBorder="1"/>
    <xf numFmtId="49" fontId="15" fillId="7" borderId="45" xfId="1" applyNumberFormat="1" applyFont="1" applyFill="1" applyBorder="1" applyAlignment="1">
      <alignment horizontal="left"/>
    </xf>
    <xf numFmtId="49" fontId="15" fillId="7" borderId="10" xfId="1" applyNumberFormat="1" applyFont="1" applyFill="1" applyBorder="1" applyAlignment="1">
      <alignment horizontal="left"/>
    </xf>
    <xf numFmtId="49" fontId="15" fillId="7" borderId="7" xfId="1" applyNumberFormat="1" applyFont="1" applyFill="1" applyBorder="1" applyAlignment="1">
      <alignment horizontal="left"/>
    </xf>
    <xf numFmtId="0" fontId="17" fillId="0" borderId="46" xfId="8" applyFill="1" applyBorder="1" applyAlignment="1">
      <alignment horizontal="center"/>
    </xf>
    <xf numFmtId="0" fontId="17" fillId="3" borderId="43" xfId="8" applyFill="1" applyBorder="1"/>
    <xf numFmtId="0" fontId="17" fillId="3" borderId="0" xfId="8" applyFill="1"/>
    <xf numFmtId="49" fontId="14" fillId="7" borderId="48" xfId="1" applyNumberFormat="1" applyFont="1" applyFill="1" applyBorder="1" applyAlignment="1">
      <alignment horizontal="left"/>
    </xf>
    <xf numFmtId="0" fontId="17" fillId="5" borderId="27" xfId="8" applyFill="1" applyBorder="1" applyAlignment="1">
      <alignment horizontal="center" vertical="center"/>
    </xf>
    <xf numFmtId="0" fontId="16" fillId="5" borderId="49" xfId="8" applyFont="1" applyFill="1" applyBorder="1" applyAlignment="1">
      <alignment vertical="center"/>
    </xf>
    <xf numFmtId="0" fontId="17" fillId="5" borderId="0" xfId="8" applyFill="1" applyBorder="1" applyAlignment="1">
      <alignment horizontal="center" vertical="center"/>
    </xf>
    <xf numFmtId="0" fontId="17" fillId="5" borderId="0" xfId="8" applyFill="1" applyBorder="1" applyAlignment="1">
      <alignment horizontal="left" vertical="center"/>
    </xf>
    <xf numFmtId="0" fontId="16" fillId="5" borderId="16" xfId="8" applyFont="1" applyFill="1" applyBorder="1" applyAlignment="1">
      <alignment horizontal="left" vertical="center"/>
    </xf>
    <xf numFmtId="0" fontId="16" fillId="5" borderId="23" xfId="8" applyFont="1" applyFill="1" applyBorder="1" applyAlignment="1">
      <alignment horizontal="left" vertical="center"/>
    </xf>
    <xf numFmtId="0" fontId="16" fillId="5" borderId="14" xfId="8" applyFont="1" applyFill="1" applyBorder="1" applyAlignment="1">
      <alignment horizontal="left" vertical="center"/>
    </xf>
    <xf numFmtId="0" fontId="16" fillId="5" borderId="17" xfId="8" applyFont="1" applyFill="1" applyBorder="1" applyAlignment="1">
      <alignment horizontal="left" vertical="center"/>
    </xf>
    <xf numFmtId="49" fontId="14" fillId="0" borderId="27" xfId="1" applyNumberFormat="1" applyFont="1" applyFill="1" applyBorder="1" applyAlignment="1">
      <alignment horizontal="center" vertical="center"/>
    </xf>
    <xf numFmtId="0" fontId="17" fillId="0" borderId="50" xfId="8" applyFill="1" applyBorder="1" applyAlignment="1">
      <alignment horizontal="center" vertical="center"/>
    </xf>
    <xf numFmtId="0" fontId="17" fillId="0" borderId="0" xfId="8" applyFill="1" applyAlignment="1">
      <alignment vertical="center"/>
    </xf>
    <xf numFmtId="0" fontId="17" fillId="0" borderId="0" xfId="8" applyFill="1" applyBorder="1" applyAlignment="1">
      <alignment horizontal="center" vertical="center"/>
    </xf>
    <xf numFmtId="0" fontId="17" fillId="0" borderId="0" xfId="8" applyFill="1" applyBorder="1" applyAlignment="1">
      <alignment vertical="center"/>
    </xf>
    <xf numFmtId="49" fontId="14" fillId="0" borderId="39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vertical="center"/>
    </xf>
    <xf numFmtId="49" fontId="14" fillId="0" borderId="4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left" vertical="center"/>
    </xf>
    <xf numFmtId="49" fontId="14" fillId="0" borderId="24" xfId="1" applyNumberFormat="1" applyFont="1" applyFill="1" applyBorder="1" applyAlignment="1">
      <alignment horizontal="center" vertical="center"/>
    </xf>
    <xf numFmtId="49" fontId="14" fillId="7" borderId="11" xfId="1" applyNumberFormat="1" applyFont="1" applyFill="1" applyBorder="1" applyAlignment="1">
      <alignment horizontal="center" vertical="center"/>
    </xf>
    <xf numFmtId="49" fontId="14" fillId="7" borderId="41" xfId="1" applyNumberFormat="1" applyFont="1" applyFill="1" applyBorder="1" applyAlignment="1">
      <alignment horizontal="center" vertical="center"/>
    </xf>
    <xf numFmtId="49" fontId="14" fillId="0" borderId="53" xfId="1" applyNumberFormat="1" applyFont="1" applyFill="1" applyBorder="1" applyAlignment="1">
      <alignment horizontal="center" vertical="center"/>
    </xf>
    <xf numFmtId="49" fontId="14" fillId="3" borderId="49" xfId="1" applyNumberFormat="1" applyFont="1" applyFill="1" applyBorder="1" applyAlignment="1">
      <alignment horizontal="center" vertical="center"/>
    </xf>
    <xf numFmtId="49" fontId="15" fillId="3" borderId="28" xfId="1" applyNumberFormat="1" applyFont="1" applyFill="1" applyBorder="1" applyAlignment="1">
      <alignment horizontal="center" vertical="center"/>
    </xf>
    <xf numFmtId="49" fontId="15" fillId="3" borderId="0" xfId="1" applyNumberFormat="1" applyFont="1" applyFill="1" applyBorder="1" applyAlignment="1">
      <alignment horizontal="center" vertical="center"/>
    </xf>
    <xf numFmtId="49" fontId="15" fillId="3" borderId="0" xfId="1" applyNumberFormat="1" applyFont="1" applyFill="1" applyBorder="1" applyAlignment="1">
      <alignment horizontal="left" vertical="center"/>
    </xf>
    <xf numFmtId="49" fontId="14" fillId="0" borderId="15" xfId="1" applyNumberFormat="1" applyFont="1" applyFill="1" applyBorder="1" applyAlignment="1">
      <alignment horizontal="center" vertical="center"/>
    </xf>
    <xf numFmtId="49" fontId="14" fillId="7" borderId="14" xfId="1" applyNumberFormat="1" applyFont="1" applyFill="1" applyBorder="1" applyAlignment="1">
      <alignment horizontal="center" vertical="center"/>
    </xf>
    <xf numFmtId="49" fontId="14" fillId="7" borderId="48" xfId="1" applyNumberFormat="1" applyFont="1" applyFill="1" applyBorder="1" applyAlignment="1">
      <alignment horizontal="center" vertical="center"/>
    </xf>
    <xf numFmtId="49" fontId="14" fillId="0" borderId="30" xfId="1" applyNumberFormat="1" applyFont="1" applyFill="1" applyBorder="1" applyAlignment="1">
      <alignment horizontal="center" vertical="center"/>
    </xf>
    <xf numFmtId="49" fontId="15" fillId="3" borderId="27" xfId="1" applyNumberFormat="1" applyFont="1" applyFill="1" applyBorder="1" applyAlignment="1">
      <alignment horizontal="left" vertical="center"/>
    </xf>
    <xf numFmtId="49" fontId="14" fillId="3" borderId="13" xfId="1" applyNumberFormat="1" applyFont="1" applyFill="1" applyBorder="1" applyAlignment="1">
      <alignment horizontal="center" vertical="center"/>
    </xf>
    <xf numFmtId="49" fontId="14" fillId="0" borderId="7" xfId="1" applyNumberFormat="1" applyFont="1" applyFill="1" applyBorder="1" applyAlignment="1">
      <alignment horizontal="center" vertical="center"/>
    </xf>
    <xf numFmtId="49" fontId="14" fillId="0" borderId="26" xfId="1" applyNumberFormat="1" applyFont="1" applyFill="1" applyBorder="1" applyAlignment="1">
      <alignment vertical="center"/>
    </xf>
    <xf numFmtId="49" fontId="15" fillId="0" borderId="0" xfId="1" applyNumberFormat="1" applyFont="1" applyFill="1" applyBorder="1" applyAlignment="1">
      <alignment horizontal="center" vertical="center"/>
    </xf>
    <xf numFmtId="49" fontId="15" fillId="0" borderId="0" xfId="1" applyNumberFormat="1" applyFont="1" applyFill="1" applyBorder="1" applyAlignment="1">
      <alignment horizontal="left" vertical="center"/>
    </xf>
    <xf numFmtId="49" fontId="14" fillId="0" borderId="31" xfId="1" applyNumberFormat="1" applyFont="1" applyFill="1" applyBorder="1" applyAlignment="1">
      <alignment horizontal="center" vertical="center"/>
    </xf>
    <xf numFmtId="49" fontId="14" fillId="7" borderId="8" xfId="1" applyNumberFormat="1" applyFont="1" applyFill="1" applyBorder="1" applyAlignment="1">
      <alignment horizontal="center" vertical="center"/>
    </xf>
    <xf numFmtId="49" fontId="14" fillId="0" borderId="55" xfId="1" applyNumberFormat="1" applyFont="1" applyFill="1" applyBorder="1" applyAlignment="1">
      <alignment horizontal="center" vertical="center"/>
    </xf>
    <xf numFmtId="49" fontId="15" fillId="0" borderId="26" xfId="1" applyNumberFormat="1" applyFont="1" applyFill="1" applyBorder="1" applyAlignment="1">
      <alignment horizontal="left" vertical="center"/>
    </xf>
    <xf numFmtId="49" fontId="14" fillId="0" borderId="56" xfId="1" applyNumberFormat="1" applyFont="1" applyFill="1" applyBorder="1" applyAlignment="1">
      <alignment horizontal="center" vertical="center"/>
    </xf>
    <xf numFmtId="49" fontId="14" fillId="3" borderId="39" xfId="1" applyNumberFormat="1" applyFont="1" applyFill="1" applyBorder="1" applyAlignment="1">
      <alignment horizontal="center" vertical="center"/>
    </xf>
    <xf numFmtId="49" fontId="14" fillId="3" borderId="38" xfId="1" applyNumberFormat="1" applyFont="1" applyFill="1" applyBorder="1" applyAlignment="1">
      <alignment vertical="center"/>
    </xf>
    <xf numFmtId="49" fontId="14" fillId="3" borderId="40" xfId="1" applyNumberFormat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left" vertical="center"/>
    </xf>
    <xf numFmtId="49" fontId="14" fillId="0" borderId="42" xfId="1" applyNumberFormat="1" applyFont="1" applyFill="1" applyBorder="1" applyAlignment="1">
      <alignment horizontal="center" vertical="center"/>
    </xf>
    <xf numFmtId="49" fontId="14" fillId="7" borderId="24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horizontal="center" vertical="center"/>
    </xf>
    <xf numFmtId="49" fontId="14" fillId="3" borderId="43" xfId="1" applyNumberFormat="1" applyFont="1" applyFill="1" applyBorder="1" applyAlignment="1">
      <alignment horizontal="center" vertical="center"/>
    </xf>
    <xf numFmtId="49" fontId="15" fillId="3" borderId="44" xfId="1" applyNumberFormat="1" applyFont="1" applyFill="1" applyBorder="1" applyAlignment="1">
      <alignment horizontal="center" vertical="center"/>
    </xf>
    <xf numFmtId="49" fontId="14" fillId="7" borderId="46" xfId="1" applyNumberFormat="1" applyFont="1" applyFill="1" applyBorder="1" applyAlignment="1">
      <alignment horizontal="center" vertical="center"/>
    </xf>
    <xf numFmtId="49" fontId="14" fillId="7" borderId="10" xfId="1" applyNumberFormat="1" applyFont="1" applyFill="1" applyBorder="1" applyAlignment="1">
      <alignment horizontal="center" vertical="center"/>
    </xf>
    <xf numFmtId="49" fontId="14" fillId="7" borderId="2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center" vertical="center"/>
    </xf>
    <xf numFmtId="49" fontId="15" fillId="3" borderId="25" xfId="1" applyNumberFormat="1" applyFont="1" applyFill="1" applyBorder="1" applyAlignment="1">
      <alignment horizontal="left" vertical="center"/>
    </xf>
    <xf numFmtId="49" fontId="14" fillId="3" borderId="44" xfId="1" applyNumberFormat="1" applyFont="1" applyFill="1" applyBorder="1" applyAlignment="1">
      <alignment horizontal="center" vertical="center"/>
    </xf>
    <xf numFmtId="49" fontId="14" fillId="0" borderId="46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left" vertical="center"/>
    </xf>
    <xf numFmtId="49" fontId="14" fillId="3" borderId="25" xfId="1" applyNumberFormat="1" applyFont="1" applyFill="1" applyBorder="1" applyAlignment="1">
      <alignment horizontal="center" vertical="center"/>
    </xf>
    <xf numFmtId="49" fontId="14" fillId="3" borderId="25" xfId="1" applyNumberFormat="1" applyFont="1" applyFill="1" applyBorder="1" applyAlignment="1">
      <alignment horizontal="left" vertical="center"/>
    </xf>
    <xf numFmtId="0" fontId="17" fillId="0" borderId="49" xfId="8" applyFill="1" applyBorder="1" applyAlignment="1">
      <alignment horizontal="center" vertical="center"/>
    </xf>
    <xf numFmtId="0" fontId="17" fillId="0" borderId="28" xfId="8" applyFill="1" applyBorder="1" applyAlignment="1">
      <alignment horizontal="center" vertical="center"/>
    </xf>
    <xf numFmtId="0" fontId="17" fillId="0" borderId="0" xfId="8" applyFill="1" applyBorder="1" applyAlignment="1">
      <alignment horizontal="left" vertical="center"/>
    </xf>
    <xf numFmtId="0" fontId="17" fillId="7" borderId="50" xfId="8" applyFill="1" applyBorder="1" applyAlignment="1">
      <alignment horizontal="center" vertical="center"/>
    </xf>
    <xf numFmtId="0" fontId="17" fillId="7" borderId="15" xfId="8" applyFill="1" applyBorder="1" applyAlignment="1">
      <alignment horizontal="center" vertical="center"/>
    </xf>
    <xf numFmtId="0" fontId="17" fillId="7" borderId="14" xfId="8" applyFill="1" applyBorder="1" applyAlignment="1">
      <alignment horizontal="center" vertical="center"/>
    </xf>
    <xf numFmtId="0" fontId="17" fillId="0" borderId="27" xfId="8" applyFill="1" applyBorder="1" applyAlignment="1">
      <alignment horizontal="left" vertical="center"/>
    </xf>
    <xf numFmtId="0" fontId="4" fillId="9" borderId="0" xfId="1" applyFont="1" applyFill="1" applyBorder="1" applyAlignment="1">
      <alignment horizontal="center" vertical="center"/>
    </xf>
    <xf numFmtId="0" fontId="17" fillId="0" borderId="0" xfId="8" applyFill="1" applyAlignment="1">
      <alignment horizontal="left"/>
    </xf>
    <xf numFmtId="49" fontId="25" fillId="0" borderId="0" xfId="9" applyNumberFormat="1" applyFont="1" applyFill="1" applyBorder="1" applyAlignment="1">
      <alignment horizontal="center" vertical="top"/>
    </xf>
    <xf numFmtId="49" fontId="25" fillId="0" borderId="0" xfId="9" applyNumberFormat="1" applyFont="1" applyFill="1" applyBorder="1"/>
    <xf numFmtId="49" fontId="25" fillId="10" borderId="52" xfId="9" applyNumberFormat="1" applyFont="1" applyFill="1" applyBorder="1" applyAlignment="1">
      <alignment horizontal="left" vertical="center"/>
    </xf>
    <xf numFmtId="49" fontId="25" fillId="11" borderId="40" xfId="9" applyNumberFormat="1" applyFont="1" applyFill="1" applyBorder="1" applyAlignment="1">
      <alignment horizontal="center" vertical="center" wrapText="1"/>
    </xf>
    <xf numFmtId="49" fontId="25" fillId="10" borderId="59" xfId="9" applyNumberFormat="1" applyFont="1" applyFill="1" applyBorder="1" applyAlignment="1">
      <alignment horizontal="left" vertical="center"/>
    </xf>
    <xf numFmtId="49" fontId="25" fillId="11" borderId="9" xfId="9" applyNumberFormat="1" applyFont="1" applyFill="1" applyBorder="1" applyAlignment="1">
      <alignment horizontal="center" vertical="center" wrapText="1"/>
    </xf>
    <xf numFmtId="49" fontId="25" fillId="11" borderId="1" xfId="9" applyNumberFormat="1" applyFont="1" applyFill="1" applyBorder="1" applyAlignment="1">
      <alignment horizontal="center" vertical="center" wrapText="1"/>
    </xf>
    <xf numFmtId="49" fontId="28" fillId="8" borderId="58" xfId="9" applyNumberFormat="1" applyFont="1" applyFill="1" applyBorder="1" applyAlignment="1">
      <alignment horizontal="center" vertical="center" wrapText="1"/>
    </xf>
    <xf numFmtId="49" fontId="28" fillId="13" borderId="45" xfId="9" applyNumberFormat="1" applyFont="1" applyFill="1" applyBorder="1" applyAlignment="1">
      <alignment horizontal="center" vertical="center" wrapText="1"/>
    </xf>
    <xf numFmtId="49" fontId="28" fillId="12" borderId="45" xfId="9" applyNumberFormat="1" applyFont="1" applyFill="1" applyBorder="1" applyAlignment="1">
      <alignment horizontal="center" vertical="center" wrapText="1"/>
    </xf>
    <xf numFmtId="49" fontId="28" fillId="13" borderId="58" xfId="9" applyNumberFormat="1" applyFont="1" applyFill="1" applyBorder="1" applyAlignment="1">
      <alignment horizontal="center" vertical="center" wrapText="1"/>
    </xf>
    <xf numFmtId="49" fontId="28" fillId="8" borderId="45" xfId="9" applyNumberFormat="1" applyFont="1" applyFill="1" applyBorder="1" applyAlignment="1">
      <alignment horizontal="center" vertical="center" wrapText="1"/>
    </xf>
    <xf numFmtId="49" fontId="28" fillId="14" borderId="45" xfId="9" applyNumberFormat="1" applyFont="1" applyFill="1" applyBorder="1" applyAlignment="1">
      <alignment horizontal="center" vertical="center" wrapText="1"/>
    </xf>
    <xf numFmtId="49" fontId="25" fillId="10" borderId="10" xfId="9" applyNumberFormat="1" applyFont="1" applyFill="1" applyBorder="1" applyAlignment="1">
      <alignment horizontal="center" vertical="center"/>
    </xf>
    <xf numFmtId="49" fontId="25" fillId="10" borderId="7" xfId="9" applyNumberFormat="1" applyFont="1" applyFill="1" applyBorder="1" applyAlignment="1">
      <alignment horizontal="center" vertical="center"/>
    </xf>
    <xf numFmtId="49" fontId="25" fillId="15" borderId="58" xfId="9" applyNumberFormat="1" applyFont="1" applyFill="1" applyBorder="1" applyAlignment="1">
      <alignment horizontal="center" vertical="center" wrapText="1"/>
    </xf>
    <xf numFmtId="49" fontId="25" fillId="4" borderId="45" xfId="9" applyNumberFormat="1" applyFont="1" applyFill="1" applyBorder="1" applyAlignment="1">
      <alignment horizontal="center" vertical="center" shrinkToFit="1"/>
    </xf>
    <xf numFmtId="49" fontId="14" fillId="12" borderId="44" xfId="9" applyNumberFormat="1" applyFont="1" applyFill="1" applyBorder="1" applyAlignment="1">
      <alignment horizontal="center" vertical="center" shrinkToFit="1"/>
    </xf>
    <xf numFmtId="49" fontId="25" fillId="4" borderId="58" xfId="9" applyNumberFormat="1" applyFont="1" applyFill="1" applyBorder="1" applyAlignment="1">
      <alignment horizontal="center" vertical="center" shrinkToFit="1"/>
    </xf>
    <xf numFmtId="49" fontId="25" fillId="15" borderId="45" xfId="9" applyNumberFormat="1" applyFont="1" applyFill="1" applyBorder="1" applyAlignment="1">
      <alignment horizontal="center" vertical="center"/>
    </xf>
    <xf numFmtId="49" fontId="25" fillId="16" borderId="45" xfId="9" applyNumberFormat="1" applyFont="1" applyFill="1" applyBorder="1" applyAlignment="1">
      <alignment vertical="center" shrinkToFit="1"/>
    </xf>
    <xf numFmtId="49" fontId="25" fillId="8" borderId="58" xfId="9" applyNumberFormat="1" applyFont="1" applyFill="1" applyBorder="1" applyAlignment="1">
      <alignment horizontal="center" vertical="center" shrinkToFit="1"/>
    </xf>
    <xf numFmtId="49" fontId="25" fillId="13" borderId="45" xfId="9" applyNumberFormat="1" applyFont="1" applyFill="1" applyBorder="1" applyAlignment="1">
      <alignment horizontal="center" vertical="center" shrinkToFit="1"/>
    </xf>
    <xf numFmtId="49" fontId="25" fillId="13" borderId="58" xfId="9" applyNumberFormat="1" applyFont="1" applyFill="1" applyBorder="1" applyAlignment="1">
      <alignment horizontal="center" vertical="center" shrinkToFit="1"/>
    </xf>
    <xf numFmtId="49" fontId="25" fillId="8" borderId="45" xfId="9" applyNumberFormat="1" applyFont="1" applyFill="1" applyBorder="1" applyAlignment="1">
      <alignment horizontal="center" vertical="center" shrinkToFit="1"/>
    </xf>
    <xf numFmtId="49" fontId="25" fillId="17" borderId="45" xfId="9" applyNumberFormat="1" applyFont="1" applyFill="1" applyBorder="1" applyAlignment="1">
      <alignment horizontal="center" vertical="center" shrinkToFit="1"/>
    </xf>
    <xf numFmtId="49" fontId="14" fillId="0" borderId="0" xfId="9" applyNumberFormat="1" applyFont="1" applyFill="1" applyBorder="1" applyAlignment="1">
      <alignment horizontal="center" vertical="top"/>
    </xf>
    <xf numFmtId="0" fontId="14" fillId="8" borderId="60" xfId="9" applyFont="1" applyFill="1" applyBorder="1" applyAlignment="1">
      <alignment horizontal="center" vertical="center"/>
    </xf>
    <xf numFmtId="0" fontId="14" fillId="13" borderId="61" xfId="9" applyFont="1" applyFill="1" applyBorder="1" applyAlignment="1">
      <alignment horizontal="center" vertical="center"/>
    </xf>
    <xf numFmtId="0" fontId="14" fillId="12" borderId="30" xfId="9" applyFont="1" applyFill="1" applyBorder="1" applyAlignment="1">
      <alignment horizontal="center" vertical="center"/>
    </xf>
    <xf numFmtId="0" fontId="14" fillId="13" borderId="60" xfId="9" applyFont="1" applyFill="1" applyBorder="1" applyAlignment="1">
      <alignment horizontal="center" vertical="center"/>
    </xf>
    <xf numFmtId="0" fontId="14" fillId="8" borderId="61" xfId="9" applyFont="1" applyFill="1" applyBorder="1" applyAlignment="1">
      <alignment horizontal="center" vertical="center"/>
    </xf>
    <xf numFmtId="0" fontId="14" fillId="17" borderId="61" xfId="9" applyFont="1" applyFill="1" applyBorder="1" applyAlignment="1">
      <alignment horizontal="center" vertical="center"/>
    </xf>
    <xf numFmtId="49" fontId="14" fillId="0" borderId="0" xfId="9" applyNumberFormat="1" applyFont="1" applyFill="1" applyBorder="1"/>
    <xf numFmtId="49" fontId="14" fillId="0" borderId="57" xfId="9" applyNumberFormat="1" applyFont="1" applyFill="1" applyBorder="1" applyAlignment="1">
      <alignment horizontal="center"/>
    </xf>
    <xf numFmtId="49" fontId="14" fillId="0" borderId="11" xfId="9" applyNumberFormat="1" applyFont="1" applyFill="1" applyBorder="1"/>
    <xf numFmtId="49" fontId="14" fillId="0" borderId="40" xfId="9" applyNumberFormat="1" applyFont="1" applyFill="1" applyBorder="1"/>
    <xf numFmtId="49" fontId="14" fillId="0" borderId="11" xfId="9" applyNumberFormat="1" applyFont="1" applyFill="1" applyBorder="1" applyAlignment="1">
      <alignment horizontal="left"/>
    </xf>
    <xf numFmtId="49" fontId="14" fillId="0" borderId="42" xfId="9" applyNumberFormat="1" applyFont="1" applyFill="1" applyBorder="1" applyAlignment="1">
      <alignment horizontal="center"/>
    </xf>
    <xf numFmtId="0" fontId="14" fillId="0" borderId="57" xfId="9" applyFont="1" applyFill="1" applyBorder="1" applyAlignment="1">
      <alignment horizontal="center" vertical="center"/>
    </xf>
    <xf numFmtId="0" fontId="14" fillId="0" borderId="41" xfId="9" applyFont="1" applyFill="1" applyBorder="1" applyAlignment="1">
      <alignment horizontal="center" vertical="center"/>
    </xf>
    <xf numFmtId="0" fontId="14" fillId="0" borderId="40" xfId="9" applyFont="1" applyFill="1" applyBorder="1" applyAlignment="1">
      <alignment horizontal="center" vertical="center"/>
    </xf>
    <xf numFmtId="49" fontId="14" fillId="0" borderId="57" xfId="9" applyNumberFormat="1" applyFont="1" applyFill="1" applyBorder="1"/>
    <xf numFmtId="49" fontId="14" fillId="0" borderId="67" xfId="9" applyNumberFormat="1" applyFont="1" applyFill="1" applyBorder="1" applyAlignment="1">
      <alignment horizontal="center"/>
    </xf>
    <xf numFmtId="49" fontId="14" fillId="0" borderId="67" xfId="9" applyNumberFormat="1" applyFont="1" applyFill="1" applyBorder="1"/>
    <xf numFmtId="49" fontId="14" fillId="11" borderId="57" xfId="9" applyNumberFormat="1" applyFont="1" applyFill="1" applyBorder="1" applyAlignment="1">
      <alignment horizontal="center"/>
    </xf>
    <xf numFmtId="49" fontId="14" fillId="11" borderId="41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/>
    </xf>
    <xf numFmtId="49" fontId="14" fillId="0" borderId="2" xfId="9" applyNumberFormat="1" applyFont="1" applyFill="1" applyBorder="1"/>
    <xf numFmtId="49" fontId="14" fillId="0" borderId="1" xfId="9" applyNumberFormat="1" applyFont="1" applyFill="1" applyBorder="1"/>
    <xf numFmtId="49" fontId="14" fillId="0" borderId="2" xfId="9" applyNumberFormat="1" applyFont="1" applyFill="1" applyBorder="1" applyAlignment="1">
      <alignment horizontal="left"/>
    </xf>
    <xf numFmtId="49" fontId="14" fillId="0" borderId="47" xfId="9" applyNumberFormat="1" applyFont="1" applyFill="1" applyBorder="1" applyAlignment="1">
      <alignment horizontal="center"/>
    </xf>
    <xf numFmtId="0" fontId="14" fillId="0" borderId="58" xfId="9" applyFont="1" applyFill="1" applyBorder="1" applyAlignment="1">
      <alignment horizontal="center" vertical="center"/>
    </xf>
    <xf numFmtId="0" fontId="14" fillId="0" borderId="68" xfId="9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/>
    </xf>
    <xf numFmtId="0" fontId="14" fillId="0" borderId="69" xfId="9" applyFont="1" applyFill="1" applyBorder="1" applyAlignment="1">
      <alignment horizontal="center" vertical="center"/>
    </xf>
    <xf numFmtId="0" fontId="14" fillId="0" borderId="45" xfId="9" applyFont="1" applyFill="1" applyBorder="1" applyAlignment="1">
      <alignment horizontal="center" vertical="center"/>
    </xf>
    <xf numFmtId="49" fontId="14" fillId="0" borderId="7" xfId="9" applyNumberFormat="1" applyFont="1" applyFill="1" applyBorder="1"/>
    <xf numFmtId="49" fontId="28" fillId="18" borderId="58" xfId="9" applyNumberFormat="1" applyFont="1" applyFill="1" applyBorder="1" applyAlignment="1">
      <alignment horizontal="center"/>
    </xf>
    <xf numFmtId="49" fontId="14" fillId="18" borderId="45" xfId="9" applyNumberFormat="1" applyFont="1" applyFill="1" applyBorder="1"/>
    <xf numFmtId="49" fontId="14" fillId="18" borderId="46" xfId="9" applyNumberFormat="1" applyFont="1" applyFill="1" applyBorder="1" applyAlignment="1">
      <alignment horizontal="center"/>
    </xf>
    <xf numFmtId="49" fontId="14" fillId="0" borderId="69" xfId="9" applyNumberFormat="1" applyFont="1" applyFill="1" applyBorder="1"/>
    <xf numFmtId="49" fontId="14" fillId="0" borderId="13" xfId="9" applyNumberFormat="1" applyFont="1" applyFill="1" applyBorder="1" applyAlignment="1">
      <alignment horizontal="center"/>
    </xf>
    <xf numFmtId="49" fontId="14" fillId="0" borderId="13" xfId="9" applyNumberFormat="1" applyFont="1" applyFill="1" applyBorder="1"/>
    <xf numFmtId="49" fontId="14" fillId="11" borderId="69" xfId="9" applyNumberFormat="1" applyFont="1" applyFill="1" applyBorder="1" applyAlignment="1">
      <alignment horizontal="center"/>
    </xf>
    <xf numFmtId="49" fontId="14" fillId="11" borderId="68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 vertical="center"/>
    </xf>
    <xf numFmtId="0" fontId="14" fillId="0" borderId="58" xfId="1" applyFont="1" applyFill="1" applyBorder="1" applyAlignment="1">
      <alignment horizontal="center"/>
    </xf>
    <xf numFmtId="0" fontId="14" fillId="0" borderId="44" xfId="9" applyFont="1" applyFill="1" applyBorder="1" applyAlignment="1">
      <alignment horizontal="center" vertical="center"/>
    </xf>
    <xf numFmtId="0" fontId="14" fillId="0" borderId="45" xfId="1" applyFont="1" applyFill="1" applyBorder="1" applyAlignment="1">
      <alignment horizontal="center"/>
    </xf>
    <xf numFmtId="49" fontId="14" fillId="18" borderId="69" xfId="9" applyNumberFormat="1" applyFont="1" applyFill="1" applyBorder="1" applyAlignment="1">
      <alignment horizontal="center"/>
    </xf>
    <xf numFmtId="49" fontId="14" fillId="18" borderId="68" xfId="9" applyNumberFormat="1" applyFont="1" applyFill="1" applyBorder="1" applyAlignment="1">
      <alignment horizontal="center"/>
    </xf>
    <xf numFmtId="49" fontId="14" fillId="18" borderId="47" xfId="9" applyNumberFormat="1" applyFont="1" applyFill="1" applyBorder="1" applyAlignment="1">
      <alignment horizontal="center"/>
    </xf>
    <xf numFmtId="49" fontId="14" fillId="0" borderId="45" xfId="9" applyNumberFormat="1" applyFont="1" applyFill="1" applyBorder="1" applyAlignment="1">
      <alignment horizontal="center" vertical="center"/>
    </xf>
    <xf numFmtId="49" fontId="15" fillId="0" borderId="58" xfId="9" applyNumberFormat="1" applyFont="1" applyFill="1" applyBorder="1" applyAlignment="1">
      <alignment horizontal="center"/>
    </xf>
    <xf numFmtId="49" fontId="15" fillId="0" borderId="2" xfId="9" applyNumberFormat="1" applyFont="1" applyFill="1" applyBorder="1"/>
    <xf numFmtId="49" fontId="15" fillId="0" borderId="1" xfId="9" applyNumberFormat="1" applyFont="1" applyFill="1" applyBorder="1"/>
    <xf numFmtId="49" fontId="15" fillId="0" borderId="2" xfId="9" applyNumberFormat="1" applyFont="1" applyFill="1" applyBorder="1" applyAlignment="1">
      <alignment horizontal="left"/>
    </xf>
    <xf numFmtId="49" fontId="15" fillId="0" borderId="47" xfId="9" applyNumberFormat="1" applyFont="1" applyFill="1" applyBorder="1" applyAlignment="1">
      <alignment horizontal="center"/>
    </xf>
    <xf numFmtId="0" fontId="15" fillId="0" borderId="69" xfId="9" applyFont="1" applyFill="1" applyBorder="1" applyAlignment="1">
      <alignment horizontal="center" vertical="center"/>
    </xf>
    <xf numFmtId="0" fontId="15" fillId="0" borderId="45" xfId="9" applyFont="1" applyFill="1" applyBorder="1" applyAlignment="1">
      <alignment horizontal="center" vertical="center"/>
    </xf>
    <xf numFmtId="0" fontId="15" fillId="0" borderId="1" xfId="9" applyFont="1" applyFill="1" applyBorder="1" applyAlignment="1">
      <alignment horizontal="center" vertical="center"/>
    </xf>
    <xf numFmtId="0" fontId="31" fillId="0" borderId="2" xfId="1" applyFont="1" applyFill="1" applyBorder="1" applyAlignment="1">
      <alignment vertical="center"/>
    </xf>
    <xf numFmtId="0" fontId="31" fillId="0" borderId="7" xfId="1" applyFont="1" applyFill="1" applyBorder="1" applyAlignment="1">
      <alignment vertical="center"/>
    </xf>
    <xf numFmtId="49" fontId="15" fillId="18" borderId="69" xfId="9" applyNumberFormat="1" applyFont="1" applyFill="1" applyBorder="1" applyAlignment="1">
      <alignment horizontal="center"/>
    </xf>
    <xf numFmtId="49" fontId="15" fillId="18" borderId="68" xfId="9" applyNumberFormat="1" applyFont="1" applyFill="1" applyBorder="1" applyAlignment="1">
      <alignment horizontal="center"/>
    </xf>
    <xf numFmtId="49" fontId="15" fillId="18" borderId="46" xfId="9" applyNumberFormat="1" applyFont="1" applyFill="1" applyBorder="1" applyAlignment="1">
      <alignment horizontal="center"/>
    </xf>
    <xf numFmtId="49" fontId="15" fillId="0" borderId="0" xfId="9" applyNumberFormat="1" applyFont="1" applyFill="1" applyBorder="1"/>
    <xf numFmtId="0" fontId="29" fillId="0" borderId="69" xfId="9" applyFont="1" applyFill="1" applyBorder="1" applyAlignment="1">
      <alignment horizontal="center" vertical="center"/>
    </xf>
    <xf numFmtId="49" fontId="14" fillId="0" borderId="4" xfId="9" applyNumberFormat="1" applyFont="1" applyFill="1" applyBorder="1"/>
    <xf numFmtId="0" fontId="33" fillId="0" borderId="7" xfId="1" applyFont="1" applyFill="1" applyBorder="1" applyAlignment="1">
      <alignment vertical="center"/>
    </xf>
    <xf numFmtId="49" fontId="14" fillId="0" borderId="46" xfId="9" applyNumberFormat="1" applyFont="1" applyFill="1" applyBorder="1" applyAlignment="1">
      <alignment horizontal="center"/>
    </xf>
    <xf numFmtId="49" fontId="14" fillId="0" borderId="2" xfId="9" applyNumberFormat="1" applyFont="1" applyFill="1" applyBorder="1" applyAlignment="1">
      <alignment horizontal="center"/>
    </xf>
    <xf numFmtId="49" fontId="14" fillId="0" borderId="7" xfId="9" applyNumberFormat="1" applyFont="1" applyFill="1" applyBorder="1" applyAlignment="1">
      <alignment horizontal="center"/>
    </xf>
    <xf numFmtId="49" fontId="22" fillId="0" borderId="58" xfId="9" applyNumberFormat="1" applyFont="1" applyFill="1" applyBorder="1" applyAlignment="1">
      <alignment horizontal="center" vertical="center"/>
    </xf>
    <xf numFmtId="0" fontId="14" fillId="0" borderId="44" xfId="1" applyFont="1" applyFill="1" applyBorder="1" applyAlignment="1">
      <alignment horizontal="center"/>
    </xf>
    <xf numFmtId="49" fontId="14" fillId="0" borderId="58" xfId="9" applyNumberFormat="1" applyFont="1" applyFill="1" applyBorder="1"/>
    <xf numFmtId="49" fontId="22" fillId="0" borderId="69" xfId="9" applyNumberFormat="1" applyFont="1" applyFill="1" applyBorder="1" applyAlignment="1">
      <alignment horizontal="center" vertical="center"/>
    </xf>
    <xf numFmtId="0" fontId="14" fillId="0" borderId="68" xfId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4" fillId="0" borderId="69" xfId="1" applyFont="1" applyFill="1" applyBorder="1" applyAlignment="1">
      <alignment horizontal="center"/>
    </xf>
    <xf numFmtId="49" fontId="14" fillId="0" borderId="68" xfId="9" applyNumberFormat="1" applyFont="1" applyFill="1" applyBorder="1" applyAlignment="1">
      <alignment horizontal="center" vertical="center"/>
    </xf>
    <xf numFmtId="49" fontId="15" fillId="11" borderId="68" xfId="9" applyNumberFormat="1" applyFont="1" applyFill="1" applyBorder="1" applyAlignment="1">
      <alignment horizontal="center"/>
    </xf>
    <xf numFmtId="49" fontId="14" fillId="0" borderId="47" xfId="9" applyNumberFormat="1" applyFont="1" applyFill="1" applyBorder="1" applyAlignment="1">
      <alignment horizontal="center" vertical="top"/>
    </xf>
    <xf numFmtId="49" fontId="14" fillId="0" borderId="69" xfId="9" applyNumberFormat="1" applyFont="1" applyFill="1" applyBorder="1" applyAlignment="1">
      <alignment horizontal="center" vertical="top"/>
    </xf>
    <xf numFmtId="0" fontId="14" fillId="0" borderId="68" xfId="9" applyFont="1" applyFill="1" applyBorder="1" applyAlignment="1">
      <alignment horizontal="center" vertical="top"/>
    </xf>
    <xf numFmtId="0" fontId="14" fillId="0" borderId="1" xfId="9" applyFont="1" applyFill="1" applyBorder="1" applyAlignment="1">
      <alignment horizontal="center" vertical="top"/>
    </xf>
    <xf numFmtId="0" fontId="14" fillId="0" borderId="69" xfId="9" applyFont="1" applyFill="1" applyBorder="1" applyAlignment="1">
      <alignment horizontal="center" vertical="top"/>
    </xf>
    <xf numFmtId="0" fontId="14" fillId="0" borderId="68" xfId="9" applyFont="1" applyFill="1" applyBorder="1" applyAlignment="1">
      <alignment horizontal="center" vertical="top" wrapText="1"/>
    </xf>
    <xf numFmtId="49" fontId="14" fillId="0" borderId="69" xfId="9" applyNumberFormat="1" applyFont="1" applyFill="1" applyBorder="1" applyAlignment="1">
      <alignment vertical="top"/>
    </xf>
    <xf numFmtId="49" fontId="14" fillId="0" borderId="2" xfId="9" applyNumberFormat="1" applyFont="1" applyFill="1" applyBorder="1" applyAlignment="1">
      <alignment horizontal="center" vertical="center"/>
    </xf>
    <xf numFmtId="49" fontId="14" fillId="11" borderId="69" xfId="9" applyNumberFormat="1" applyFont="1" applyFill="1" applyBorder="1" applyAlignment="1">
      <alignment horizontal="center" vertical="top"/>
    </xf>
    <xf numFmtId="49" fontId="14" fillId="0" borderId="0" xfId="9" applyNumberFormat="1" applyFont="1" applyFill="1" applyBorder="1" applyAlignment="1">
      <alignment vertical="top"/>
    </xf>
    <xf numFmtId="49" fontId="14" fillId="6" borderId="69" xfId="9" applyNumberFormat="1" applyFont="1" applyFill="1" applyBorder="1" applyAlignment="1">
      <alignment horizontal="center"/>
    </xf>
    <xf numFmtId="49" fontId="14" fillId="6" borderId="68" xfId="9" applyNumberFormat="1" applyFont="1" applyFill="1" applyBorder="1" applyAlignment="1">
      <alignment horizontal="center"/>
    </xf>
    <xf numFmtId="49" fontId="14" fillId="0" borderId="0" xfId="9" applyNumberFormat="1" applyFont="1" applyFill="1" applyBorder="1" applyAlignment="1">
      <alignment vertical="center"/>
    </xf>
    <xf numFmtId="49" fontId="14" fillId="6" borderId="47" xfId="9" applyNumberFormat="1" applyFont="1" applyFill="1" applyBorder="1" applyAlignment="1">
      <alignment horizontal="center"/>
    </xf>
    <xf numFmtId="49" fontId="15" fillId="0" borderId="47" xfId="9" applyNumberFormat="1" applyFont="1" applyFill="1" applyBorder="1" applyAlignment="1">
      <alignment horizontal="center" vertical="top"/>
    </xf>
    <xf numFmtId="49" fontId="14" fillId="0" borderId="69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 vertical="top"/>
    </xf>
    <xf numFmtId="49" fontId="14" fillId="0" borderId="2" xfId="9" applyNumberFormat="1" applyFont="1" applyFill="1" applyBorder="1" applyAlignment="1">
      <alignment horizontal="center" vertical="top"/>
    </xf>
    <xf numFmtId="49" fontId="14" fillId="0" borderId="13" xfId="9" applyNumberFormat="1" applyFont="1" applyFill="1" applyBorder="1" applyAlignment="1">
      <alignment horizontal="center" vertical="top"/>
    </xf>
    <xf numFmtId="49" fontId="14" fillId="0" borderId="46" xfId="9" applyNumberFormat="1" applyFont="1" applyFill="1" applyBorder="1" applyAlignment="1">
      <alignment horizontal="center" vertical="top"/>
    </xf>
    <xf numFmtId="49" fontId="15" fillId="0" borderId="13" xfId="9" applyNumberFormat="1" applyFont="1" applyFill="1" applyBorder="1" applyAlignment="1">
      <alignment horizontal="left"/>
    </xf>
    <xf numFmtId="49" fontId="14" fillId="0" borderId="2" xfId="9" applyNumberFormat="1" applyFont="1" applyFill="1" applyBorder="1" applyAlignment="1">
      <alignment vertical="top"/>
    </xf>
    <xf numFmtId="49" fontId="14" fillId="0" borderId="70" xfId="9" applyNumberFormat="1" applyFont="1" applyFill="1" applyBorder="1" applyAlignment="1">
      <alignment horizontal="center"/>
    </xf>
    <xf numFmtId="49" fontId="14" fillId="0" borderId="14" xfId="9" applyNumberFormat="1" applyFont="1" applyFill="1" applyBorder="1"/>
    <xf numFmtId="49" fontId="14" fillId="0" borderId="7" xfId="9" applyNumberFormat="1" applyFont="1" applyFill="1" applyBorder="1" applyAlignment="1">
      <alignment horizontal="left"/>
    </xf>
    <xf numFmtId="49" fontId="14" fillId="0" borderId="15" xfId="9" applyNumberFormat="1" applyFont="1" applyFill="1" applyBorder="1" applyAlignment="1">
      <alignment horizontal="center"/>
    </xf>
    <xf numFmtId="49" fontId="14" fillId="0" borderId="14" xfId="9" applyNumberFormat="1" applyFont="1" applyFill="1" applyBorder="1" applyAlignment="1">
      <alignment horizontal="center"/>
    </xf>
    <xf numFmtId="49" fontId="14" fillId="0" borderId="14" xfId="9" applyNumberFormat="1" applyFont="1" applyFill="1" applyBorder="1" applyAlignment="1">
      <alignment horizontal="center" vertical="top"/>
    </xf>
    <xf numFmtId="49" fontId="14" fillId="0" borderId="48" xfId="9" applyNumberFormat="1" applyFont="1" applyFill="1" applyBorder="1" applyAlignment="1">
      <alignment horizontal="center"/>
    </xf>
    <xf numFmtId="49" fontId="14" fillId="0" borderId="31" xfId="9" applyNumberFormat="1" applyFont="1" applyFill="1" applyBorder="1" applyAlignment="1">
      <alignment horizontal="center"/>
    </xf>
    <xf numFmtId="49" fontId="14" fillId="0" borderId="71" xfId="9" applyNumberFormat="1" applyFont="1" applyFill="1" applyBorder="1" applyAlignment="1">
      <alignment horizontal="center"/>
    </xf>
    <xf numFmtId="49" fontId="14" fillId="0" borderId="20" xfId="9" applyNumberFormat="1" applyFont="1" applyFill="1" applyBorder="1"/>
    <xf numFmtId="49" fontId="14" fillId="0" borderId="19" xfId="9" applyNumberFormat="1" applyFont="1" applyFill="1" applyBorder="1"/>
    <xf numFmtId="49" fontId="14" fillId="0" borderId="26" xfId="9" applyNumberFormat="1" applyFont="1" applyFill="1" applyBorder="1" applyAlignment="1">
      <alignment horizontal="left"/>
    </xf>
    <xf numFmtId="49" fontId="14" fillId="0" borderId="21" xfId="9" applyNumberFormat="1" applyFont="1" applyFill="1" applyBorder="1" applyAlignment="1">
      <alignment horizontal="center"/>
    </xf>
    <xf numFmtId="49" fontId="22" fillId="0" borderId="20" xfId="9" applyNumberFormat="1" applyFont="1" applyFill="1" applyBorder="1" applyAlignment="1">
      <alignment horizontal="center" vertical="center"/>
    </xf>
    <xf numFmtId="0" fontId="14" fillId="0" borderId="20" xfId="1" applyFont="1" applyFill="1" applyBorder="1" applyAlignment="1">
      <alignment horizontal="center"/>
    </xf>
    <xf numFmtId="0" fontId="14" fillId="0" borderId="20" xfId="9" applyFont="1" applyFill="1" applyBorder="1" applyAlignment="1">
      <alignment horizontal="center" vertical="center"/>
    </xf>
    <xf numFmtId="49" fontId="14" fillId="0" borderId="20" xfId="9" applyNumberFormat="1" applyFont="1" applyFill="1" applyBorder="1" applyAlignment="1">
      <alignment horizontal="center" vertical="center"/>
    </xf>
    <xf numFmtId="49" fontId="14" fillId="0" borderId="20" xfId="9" applyNumberFormat="1" applyFont="1" applyFill="1" applyBorder="1" applyAlignment="1">
      <alignment horizontal="center"/>
    </xf>
    <xf numFmtId="49" fontId="14" fillId="0" borderId="20" xfId="9" applyNumberFormat="1" applyFont="1" applyFill="1" applyBorder="1" applyAlignment="1">
      <alignment horizontal="center" vertical="top"/>
    </xf>
    <xf numFmtId="49" fontId="14" fillId="0" borderId="19" xfId="9" applyNumberFormat="1" applyFont="1" applyFill="1" applyBorder="1" applyAlignment="1">
      <alignment horizontal="center" vertical="top"/>
    </xf>
    <xf numFmtId="49" fontId="14" fillId="18" borderId="26" xfId="9" applyNumberFormat="1" applyFont="1" applyFill="1" applyBorder="1" applyAlignment="1">
      <alignment horizontal="center"/>
    </xf>
    <xf numFmtId="49" fontId="14" fillId="3" borderId="29" xfId="9" applyNumberFormat="1" applyFont="1" applyFill="1" applyBorder="1" applyAlignment="1">
      <alignment horizontal="center" vertical="top"/>
    </xf>
    <xf numFmtId="49" fontId="14" fillId="3" borderId="16" xfId="9" applyNumberFormat="1" applyFont="1" applyFill="1" applyBorder="1" applyAlignment="1">
      <alignment vertical="top"/>
    </xf>
    <xf numFmtId="49" fontId="15" fillId="3" borderId="12" xfId="9" applyNumberFormat="1" applyFont="1" applyFill="1" applyBorder="1" applyAlignment="1">
      <alignment horizontal="left" vertical="top"/>
    </xf>
    <xf numFmtId="49" fontId="14" fillId="3" borderId="29" xfId="9" applyNumberFormat="1" applyFont="1" applyFill="1" applyBorder="1" applyAlignment="1">
      <alignment horizontal="left" vertical="top"/>
    </xf>
    <xf numFmtId="49" fontId="15" fillId="3" borderId="54" xfId="9" applyNumberFormat="1" applyFont="1" applyFill="1" applyBorder="1" applyAlignment="1">
      <alignment horizontal="center" vertical="top"/>
    </xf>
    <xf numFmtId="0" fontId="14" fillId="3" borderId="72" xfId="9" applyFont="1" applyFill="1" applyBorder="1" applyAlignment="1">
      <alignment horizontal="center" vertical="top"/>
    </xf>
    <xf numFmtId="0" fontId="14" fillId="3" borderId="73" xfId="1" applyFont="1" applyFill="1" applyBorder="1" applyAlignment="1">
      <alignment horizontal="center" vertical="top"/>
    </xf>
    <xf numFmtId="0" fontId="14" fillId="3" borderId="18" xfId="1" applyFont="1" applyFill="1" applyBorder="1" applyAlignment="1">
      <alignment horizontal="center" vertical="top"/>
    </xf>
    <xf numFmtId="0" fontId="14" fillId="3" borderId="72" xfId="1" applyFont="1" applyFill="1" applyBorder="1" applyAlignment="1">
      <alignment horizontal="center" vertical="top"/>
    </xf>
    <xf numFmtId="0" fontId="14" fillId="3" borderId="73" xfId="9" applyFont="1" applyFill="1" applyBorder="1" applyAlignment="1">
      <alignment horizontal="center" vertical="top"/>
    </xf>
    <xf numFmtId="49" fontId="14" fillId="3" borderId="73" xfId="9" applyNumberFormat="1" applyFont="1" applyFill="1" applyBorder="1" applyAlignment="1">
      <alignment horizontal="center" vertical="top"/>
    </xf>
    <xf numFmtId="49" fontId="14" fillId="3" borderId="72" xfId="9" applyNumberFormat="1" applyFont="1" applyFill="1" applyBorder="1" applyAlignment="1">
      <alignment vertical="top"/>
    </xf>
    <xf numFmtId="49" fontId="14" fillId="3" borderId="23" xfId="9" applyNumberFormat="1" applyFont="1" applyFill="1" applyBorder="1" applyAlignment="1">
      <alignment horizontal="center" vertical="top"/>
    </xf>
    <xf numFmtId="49" fontId="14" fillId="3" borderId="12" xfId="9" applyNumberFormat="1" applyFont="1" applyFill="1" applyBorder="1" applyAlignment="1">
      <alignment horizontal="center" vertical="top"/>
    </xf>
    <xf numFmtId="49" fontId="14" fillId="3" borderId="72" xfId="9" applyNumberFormat="1" applyFont="1" applyFill="1" applyBorder="1" applyAlignment="1">
      <alignment horizontal="center" vertical="top"/>
    </xf>
    <xf numFmtId="49" fontId="14" fillId="3" borderId="0" xfId="9" applyNumberFormat="1" applyFont="1" applyFill="1" applyBorder="1" applyAlignment="1">
      <alignment vertical="top"/>
    </xf>
    <xf numFmtId="49" fontId="14" fillId="0" borderId="38" xfId="9" applyNumberFormat="1" applyFont="1" applyFill="1" applyBorder="1" applyAlignment="1">
      <alignment horizontal="center" vertical="top"/>
    </xf>
    <xf numFmtId="49" fontId="14" fillId="0" borderId="24" xfId="9" applyNumberFormat="1" applyFont="1" applyFill="1" applyBorder="1" applyAlignment="1">
      <alignment vertical="top"/>
    </xf>
    <xf numFmtId="49" fontId="15" fillId="0" borderId="41" xfId="9" applyNumberFormat="1" applyFont="1" applyFill="1" applyBorder="1" applyAlignment="1">
      <alignment horizontal="left" vertical="top"/>
    </xf>
    <xf numFmtId="49" fontId="15" fillId="0" borderId="38" xfId="9" applyNumberFormat="1" applyFont="1" applyFill="1" applyBorder="1" applyAlignment="1">
      <alignment horizontal="left" vertical="top"/>
    </xf>
    <xf numFmtId="49" fontId="15" fillId="0" borderId="39" xfId="9" applyNumberFormat="1" applyFont="1" applyFill="1" applyBorder="1" applyAlignment="1">
      <alignment horizontal="center" vertical="top"/>
    </xf>
    <xf numFmtId="0" fontId="14" fillId="0" borderId="57" xfId="9" applyFont="1" applyFill="1" applyBorder="1" applyAlignment="1">
      <alignment horizontal="center" vertical="top"/>
    </xf>
    <xf numFmtId="0" fontId="14" fillId="0" borderId="41" xfId="1" applyFont="1" applyFill="1" applyBorder="1" applyAlignment="1">
      <alignment horizontal="center" vertical="top"/>
    </xf>
    <xf numFmtId="0" fontId="14" fillId="0" borderId="40" xfId="1" applyFont="1" applyFill="1" applyBorder="1" applyAlignment="1">
      <alignment horizontal="center" vertical="top"/>
    </xf>
    <xf numFmtId="0" fontId="14" fillId="0" borderId="57" xfId="1" applyFont="1" applyFill="1" applyBorder="1" applyAlignment="1">
      <alignment horizontal="center" vertical="top"/>
    </xf>
    <xf numFmtId="0" fontId="14" fillId="0" borderId="41" xfId="9" applyFont="1" applyFill="1" applyBorder="1" applyAlignment="1">
      <alignment horizontal="center" vertical="top"/>
    </xf>
    <xf numFmtId="49" fontId="14" fillId="0" borderId="41" xfId="9" applyNumberFormat="1" applyFont="1" applyFill="1" applyBorder="1" applyAlignment="1">
      <alignment horizontal="center" vertical="top"/>
    </xf>
    <xf numFmtId="49" fontId="14" fillId="0" borderId="57" xfId="9" applyNumberFormat="1" applyFont="1" applyFill="1" applyBorder="1" applyAlignment="1">
      <alignment vertical="top"/>
    </xf>
    <xf numFmtId="49" fontId="14" fillId="0" borderId="11" xfId="9" applyNumberFormat="1" applyFont="1" applyFill="1" applyBorder="1" applyAlignment="1">
      <alignment horizontal="center" vertical="top"/>
    </xf>
    <xf numFmtId="49" fontId="14" fillId="0" borderId="67" xfId="9" applyNumberFormat="1" applyFont="1" applyFill="1" applyBorder="1" applyAlignment="1">
      <alignment horizontal="center" vertical="top"/>
    </xf>
    <xf numFmtId="49" fontId="14" fillId="0" borderId="57" xfId="9" applyNumberFormat="1" applyFont="1" applyFill="1" applyBorder="1" applyAlignment="1">
      <alignment horizontal="center" vertical="top"/>
    </xf>
    <xf numFmtId="49" fontId="14" fillId="0" borderId="42" xfId="9" applyNumberFormat="1" applyFont="1" applyFill="1" applyBorder="1" applyAlignment="1">
      <alignment horizontal="center" vertical="top"/>
    </xf>
    <xf numFmtId="49" fontId="14" fillId="3" borderId="53" xfId="9" applyNumberFormat="1" applyFont="1" applyFill="1" applyBorder="1" applyAlignment="1">
      <alignment horizontal="center" vertical="top"/>
    </xf>
    <xf numFmtId="49" fontId="14" fillId="3" borderId="6" xfId="9" applyNumberFormat="1" applyFont="1" applyFill="1" applyBorder="1" applyAlignment="1">
      <alignment vertical="top"/>
    </xf>
    <xf numFmtId="49" fontId="15" fillId="3" borderId="68" xfId="9" applyNumberFormat="1" applyFont="1" applyFill="1" applyBorder="1" applyAlignment="1">
      <alignment horizontal="left" vertical="top"/>
    </xf>
    <xf numFmtId="49" fontId="15" fillId="3" borderId="53" xfId="9" applyNumberFormat="1" applyFont="1" applyFill="1" applyBorder="1" applyAlignment="1">
      <alignment horizontal="left" vertical="top"/>
    </xf>
    <xf numFmtId="49" fontId="15" fillId="3" borderId="64" xfId="9" applyNumberFormat="1" applyFont="1" applyFill="1" applyBorder="1" applyAlignment="1">
      <alignment horizontal="center" vertical="top"/>
    </xf>
    <xf numFmtId="49" fontId="22" fillId="3" borderId="69" xfId="9" applyNumberFormat="1" applyFont="1" applyFill="1" applyBorder="1" applyAlignment="1">
      <alignment horizontal="center" vertical="top"/>
    </xf>
    <xf numFmtId="0" fontId="14" fillId="3" borderId="68" xfId="1" applyFont="1" applyFill="1" applyBorder="1" applyAlignment="1">
      <alignment horizontal="center" vertical="top"/>
    </xf>
    <xf numFmtId="0" fontId="14" fillId="3" borderId="1" xfId="1" applyFont="1" applyFill="1" applyBorder="1" applyAlignment="1">
      <alignment horizontal="center" vertical="top"/>
    </xf>
    <xf numFmtId="0" fontId="14" fillId="3" borderId="69" xfId="1" applyFont="1" applyFill="1" applyBorder="1" applyAlignment="1">
      <alignment horizontal="center" vertical="top"/>
    </xf>
    <xf numFmtId="0" fontId="14" fillId="3" borderId="68" xfId="9" applyFont="1" applyFill="1" applyBorder="1" applyAlignment="1">
      <alignment horizontal="center" vertical="top"/>
    </xf>
    <xf numFmtId="49" fontId="14" fillId="3" borderId="68" xfId="9" applyNumberFormat="1" applyFont="1" applyFill="1" applyBorder="1" applyAlignment="1">
      <alignment horizontal="center" vertical="top"/>
    </xf>
    <xf numFmtId="49" fontId="14" fillId="3" borderId="69" xfId="9" applyNumberFormat="1" applyFont="1" applyFill="1" applyBorder="1" applyAlignment="1">
      <alignment vertical="top"/>
    </xf>
    <xf numFmtId="49" fontId="14" fillId="3" borderId="2" xfId="9" applyNumberFormat="1" applyFont="1" applyFill="1" applyBorder="1" applyAlignment="1">
      <alignment horizontal="center" vertical="top"/>
    </xf>
    <xf numFmtId="49" fontId="14" fillId="3" borderId="7" xfId="9" applyNumberFormat="1" applyFont="1" applyFill="1" applyBorder="1" applyAlignment="1">
      <alignment horizontal="center" vertical="top"/>
    </xf>
    <xf numFmtId="49" fontId="14" fillId="3" borderId="69" xfId="9" applyNumberFormat="1" applyFont="1" applyFill="1" applyBorder="1" applyAlignment="1">
      <alignment horizontal="center" vertical="top"/>
    </xf>
    <xf numFmtId="49" fontId="14" fillId="3" borderId="47" xfId="9" applyNumberFormat="1" applyFont="1" applyFill="1" applyBorder="1" applyAlignment="1">
      <alignment horizontal="center" vertical="top"/>
    </xf>
    <xf numFmtId="49" fontId="15" fillId="0" borderId="53" xfId="9" applyNumberFormat="1" applyFont="1" applyFill="1" applyBorder="1" applyAlignment="1">
      <alignment horizontal="left" vertical="top"/>
    </xf>
    <xf numFmtId="49" fontId="15" fillId="0" borderId="64" xfId="9" applyNumberFormat="1" applyFont="1" applyFill="1" applyBorder="1" applyAlignment="1">
      <alignment horizontal="center" vertical="top"/>
    </xf>
    <xf numFmtId="0" fontId="14" fillId="3" borderId="69" xfId="9" applyFont="1" applyFill="1" applyBorder="1" applyAlignment="1">
      <alignment horizontal="center" vertical="top"/>
    </xf>
    <xf numFmtId="49" fontId="15" fillId="0" borderId="26" xfId="9" applyNumberFormat="1" applyFont="1" applyFill="1" applyBorder="1" applyAlignment="1">
      <alignment horizontal="left" vertical="top"/>
    </xf>
    <xf numFmtId="0" fontId="14" fillId="3" borderId="71" xfId="1" applyFont="1" applyFill="1" applyBorder="1" applyAlignment="1">
      <alignment horizontal="center" vertical="top"/>
    </xf>
    <xf numFmtId="49" fontId="14" fillId="3" borderId="27" xfId="9" applyNumberFormat="1" applyFont="1" applyFill="1" applyBorder="1" applyAlignment="1">
      <alignment horizontal="center" vertical="top"/>
    </xf>
    <xf numFmtId="49" fontId="14" fillId="3" borderId="15" xfId="9" applyNumberFormat="1" applyFont="1" applyFill="1" applyBorder="1" applyAlignment="1">
      <alignment vertical="top"/>
    </xf>
    <xf numFmtId="49" fontId="15" fillId="3" borderId="48" xfId="9" applyNumberFormat="1" applyFont="1" applyFill="1" applyBorder="1" applyAlignment="1">
      <alignment horizontal="left" vertical="top"/>
    </xf>
    <xf numFmtId="49" fontId="15" fillId="0" borderId="27" xfId="9" applyNumberFormat="1" applyFont="1" applyFill="1" applyBorder="1" applyAlignment="1">
      <alignment horizontal="left" vertical="top"/>
    </xf>
    <xf numFmtId="49" fontId="15" fillId="0" borderId="49" xfId="9" applyNumberFormat="1" applyFont="1" applyFill="1" applyBorder="1" applyAlignment="1">
      <alignment horizontal="center" vertical="top"/>
    </xf>
    <xf numFmtId="0" fontId="14" fillId="3" borderId="70" xfId="9" applyFont="1" applyFill="1" applyBorder="1" applyAlignment="1">
      <alignment horizontal="center" vertical="top"/>
    </xf>
    <xf numFmtId="0" fontId="14" fillId="3" borderId="48" xfId="1" applyFont="1" applyFill="1" applyBorder="1" applyAlignment="1">
      <alignment horizontal="center" vertical="top"/>
    </xf>
    <xf numFmtId="0" fontId="14" fillId="3" borderId="28" xfId="1" applyFont="1" applyFill="1" applyBorder="1" applyAlignment="1">
      <alignment horizontal="center" vertical="top"/>
    </xf>
    <xf numFmtId="0" fontId="14" fillId="3" borderId="70" xfId="1" applyFont="1" applyFill="1" applyBorder="1" applyAlignment="1">
      <alignment horizontal="center" vertical="top"/>
    </xf>
    <xf numFmtId="0" fontId="14" fillId="3" borderId="48" xfId="9" applyFont="1" applyFill="1" applyBorder="1" applyAlignment="1">
      <alignment horizontal="center" vertical="top"/>
    </xf>
    <xf numFmtId="49" fontId="14" fillId="3" borderId="48" xfId="9" applyNumberFormat="1" applyFont="1" applyFill="1" applyBorder="1" applyAlignment="1">
      <alignment horizontal="center" vertical="top"/>
    </xf>
    <xf numFmtId="49" fontId="14" fillId="3" borderId="70" xfId="9" applyNumberFormat="1" applyFont="1" applyFill="1" applyBorder="1" applyAlignment="1">
      <alignment vertical="top"/>
    </xf>
    <xf numFmtId="49" fontId="14" fillId="3" borderId="14" xfId="9" applyNumberFormat="1" applyFont="1" applyFill="1" applyBorder="1" applyAlignment="1">
      <alignment horizontal="center" vertical="top"/>
    </xf>
    <xf numFmtId="49" fontId="14" fillId="3" borderId="17" xfId="9" applyNumberFormat="1" applyFont="1" applyFill="1" applyBorder="1" applyAlignment="1">
      <alignment horizontal="center" vertical="top"/>
    </xf>
    <xf numFmtId="49" fontId="14" fillId="3" borderId="70" xfId="9" applyNumberFormat="1" applyFont="1" applyFill="1" applyBorder="1" applyAlignment="1">
      <alignment horizontal="center" vertical="top"/>
    </xf>
    <xf numFmtId="49" fontId="14" fillId="3" borderId="50" xfId="9" applyNumberFormat="1" applyFont="1" applyFill="1" applyBorder="1" applyAlignment="1">
      <alignment horizontal="center" vertical="top"/>
    </xf>
    <xf numFmtId="49" fontId="14" fillId="0" borderId="0" xfId="9" applyNumberFormat="1" applyFont="1" applyFill="1" applyBorder="1" applyAlignment="1">
      <alignment horizontal="left"/>
    </xf>
    <xf numFmtId="49" fontId="14" fillId="0" borderId="0" xfId="9" applyNumberFormat="1" applyFont="1" applyFill="1" applyBorder="1" applyAlignment="1">
      <alignment horizontal="center"/>
    </xf>
    <xf numFmtId="49" fontId="14" fillId="0" borderId="4" xfId="9" applyNumberFormat="1" applyFont="1" applyFill="1" applyBorder="1" applyAlignment="1">
      <alignment horizontal="left"/>
    </xf>
    <xf numFmtId="49" fontId="14" fillId="0" borderId="18" xfId="9" applyNumberFormat="1" applyFont="1" applyFill="1" applyBorder="1"/>
    <xf numFmtId="49" fontId="14" fillId="0" borderId="14" xfId="9" applyNumberFormat="1" applyFont="1" applyFill="1" applyBorder="1" applyAlignment="1">
      <alignment horizontal="left"/>
    </xf>
    <xf numFmtId="49" fontId="14" fillId="0" borderId="54" xfId="9" applyNumberFormat="1" applyFont="1" applyFill="1" applyBorder="1" applyAlignment="1">
      <alignment horizontal="center"/>
    </xf>
    <xf numFmtId="0" fontId="14" fillId="0" borderId="73" xfId="9" applyFont="1" applyFill="1" applyBorder="1" applyAlignment="1">
      <alignment horizontal="center" vertical="center"/>
    </xf>
    <xf numFmtId="0" fontId="14" fillId="0" borderId="18" xfId="9" applyFont="1" applyFill="1" applyBorder="1" applyAlignment="1">
      <alignment horizontal="center" vertical="center"/>
    </xf>
    <xf numFmtId="0" fontId="14" fillId="0" borderId="72" xfId="9" applyFont="1" applyFill="1" applyBorder="1" applyAlignment="1">
      <alignment horizontal="center" vertical="center"/>
    </xf>
    <xf numFmtId="49" fontId="14" fillId="0" borderId="12" xfId="9" applyNumberFormat="1" applyFont="1" applyFill="1" applyBorder="1"/>
    <xf numFmtId="49" fontId="14" fillId="18" borderId="72" xfId="9" applyNumberFormat="1" applyFont="1" applyFill="1" applyBorder="1" applyAlignment="1">
      <alignment horizontal="center"/>
    </xf>
    <xf numFmtId="49" fontId="14" fillId="18" borderId="73" xfId="9" applyNumberFormat="1" applyFont="1" applyFill="1" applyBorder="1" applyAlignment="1">
      <alignment horizontal="center"/>
    </xf>
    <xf numFmtId="49" fontId="14" fillId="18" borderId="54" xfId="9" applyNumberFormat="1" applyFont="1" applyFill="1" applyBorder="1" applyAlignment="1">
      <alignment horizontal="center"/>
    </xf>
    <xf numFmtId="0" fontId="32" fillId="0" borderId="69" xfId="9" applyFont="1" applyFill="1" applyBorder="1" applyAlignment="1">
      <alignment horizontal="center" vertical="center"/>
    </xf>
    <xf numFmtId="0" fontId="31" fillId="0" borderId="69" xfId="1" applyFont="1" applyFill="1" applyBorder="1" applyAlignment="1">
      <alignment horizontal="center" vertical="center"/>
    </xf>
    <xf numFmtId="0" fontId="33" fillId="0" borderId="4" xfId="1" applyFont="1" applyFill="1" applyBorder="1" applyAlignment="1">
      <alignment vertical="center"/>
    </xf>
    <xf numFmtId="0" fontId="33" fillId="0" borderId="13" xfId="1" applyFont="1" applyFill="1" applyBorder="1" applyAlignment="1">
      <alignment vertical="center"/>
    </xf>
    <xf numFmtId="49" fontId="14" fillId="0" borderId="12" xfId="9" applyNumberFormat="1" applyFont="1" applyFill="1" applyBorder="1" applyAlignment="1">
      <alignment horizontal="left"/>
    </xf>
    <xf numFmtId="49" fontId="14" fillId="0" borderId="72" xfId="9" applyNumberFormat="1" applyFont="1" applyFill="1" applyBorder="1"/>
    <xf numFmtId="49" fontId="14" fillId="0" borderId="12" xfId="9" applyNumberFormat="1" applyFont="1" applyFill="1" applyBorder="1" applyAlignment="1">
      <alignment horizontal="center"/>
    </xf>
    <xf numFmtId="49" fontId="14" fillId="11" borderId="72" xfId="9" applyNumberFormat="1" applyFont="1" applyFill="1" applyBorder="1" applyAlignment="1">
      <alignment horizontal="center"/>
    </xf>
    <xf numFmtId="49" fontId="14" fillId="11" borderId="73" xfId="9" applyNumberFormat="1" applyFont="1" applyFill="1" applyBorder="1" applyAlignment="1">
      <alignment horizontal="center"/>
    </xf>
    <xf numFmtId="49" fontId="14" fillId="0" borderId="4" xfId="9" applyNumberFormat="1" applyFont="1" applyFill="1" applyBorder="1" applyAlignment="1">
      <alignment horizontal="center"/>
    </xf>
    <xf numFmtId="0" fontId="14" fillId="0" borderId="48" xfId="9" applyFont="1" applyFill="1" applyBorder="1" applyAlignment="1">
      <alignment horizontal="center" vertical="center"/>
    </xf>
    <xf numFmtId="49" fontId="14" fillId="0" borderId="17" xfId="9" applyNumberFormat="1" applyFont="1" applyFill="1" applyBorder="1" applyAlignment="1">
      <alignment horizontal="center"/>
    </xf>
    <xf numFmtId="49" fontId="14" fillId="6" borderId="72" xfId="9" applyNumberFormat="1" applyFont="1" applyFill="1" applyBorder="1" applyAlignment="1">
      <alignment horizontal="center"/>
    </xf>
    <xf numFmtId="49" fontId="14" fillId="6" borderId="73" xfId="9" applyNumberFormat="1" applyFont="1" applyFill="1" applyBorder="1" applyAlignment="1">
      <alignment horizontal="center"/>
    </xf>
    <xf numFmtId="49" fontId="14" fillId="6" borderId="50" xfId="9" applyNumberFormat="1" applyFont="1" applyFill="1" applyBorder="1" applyAlignment="1">
      <alignment horizontal="center"/>
    </xf>
    <xf numFmtId="49" fontId="14" fillId="0" borderId="22" xfId="9" applyNumberFormat="1" applyFont="1" applyFill="1" applyBorder="1"/>
    <xf numFmtId="49" fontId="14" fillId="0" borderId="20" xfId="9" applyNumberFormat="1" applyFont="1" applyFill="1" applyBorder="1" applyAlignment="1">
      <alignment horizontal="left"/>
    </xf>
    <xf numFmtId="49" fontId="14" fillId="0" borderId="35" xfId="9" applyNumberFormat="1" applyFont="1" applyFill="1" applyBorder="1" applyAlignment="1">
      <alignment horizontal="center"/>
    </xf>
    <xf numFmtId="49" fontId="14" fillId="0" borderId="71" xfId="9" applyNumberFormat="1" applyFont="1" applyFill="1" applyBorder="1" applyAlignment="1">
      <alignment horizontal="center" vertical="center"/>
    </xf>
    <xf numFmtId="0" fontId="14" fillId="0" borderId="37" xfId="9" applyFont="1" applyFill="1" applyBorder="1" applyAlignment="1">
      <alignment horizontal="center" vertical="center"/>
    </xf>
    <xf numFmtId="0" fontId="14" fillId="0" borderId="22" xfId="9" applyFont="1" applyFill="1" applyBorder="1" applyAlignment="1">
      <alignment horizontal="center" vertical="center"/>
    </xf>
    <xf numFmtId="0" fontId="14" fillId="0" borderId="71" xfId="9" applyFont="1" applyFill="1" applyBorder="1" applyAlignment="1">
      <alignment horizontal="center" vertical="center"/>
    </xf>
    <xf numFmtId="49" fontId="14" fillId="0" borderId="37" xfId="9" applyNumberFormat="1" applyFont="1" applyFill="1" applyBorder="1" applyAlignment="1">
      <alignment horizontal="center" vertical="center"/>
    </xf>
    <xf numFmtId="49" fontId="14" fillId="0" borderId="19" xfId="9" applyNumberFormat="1" applyFont="1" applyFill="1" applyBorder="1" applyAlignment="1">
      <alignment horizontal="center"/>
    </xf>
    <xf numFmtId="49" fontId="14" fillId="6" borderId="71" xfId="9" applyNumberFormat="1" applyFont="1" applyFill="1" applyBorder="1" applyAlignment="1">
      <alignment horizontal="center"/>
    </xf>
    <xf numFmtId="49" fontId="14" fillId="6" borderId="37" xfId="9" applyNumberFormat="1" applyFont="1" applyFill="1" applyBorder="1" applyAlignment="1">
      <alignment horizontal="center"/>
    </xf>
    <xf numFmtId="49" fontId="14" fillId="6" borderId="35" xfId="9" applyNumberFormat="1" applyFont="1" applyFill="1" applyBorder="1" applyAlignment="1">
      <alignment horizontal="center"/>
    </xf>
    <xf numFmtId="49" fontId="15" fillId="0" borderId="54" xfId="9" applyNumberFormat="1" applyFont="1" applyFill="1" applyBorder="1" applyAlignment="1">
      <alignment horizontal="center" vertical="top"/>
    </xf>
    <xf numFmtId="0" fontId="14" fillId="0" borderId="73" xfId="1" applyFont="1" applyFill="1" applyBorder="1" applyAlignment="1">
      <alignment horizontal="center"/>
    </xf>
    <xf numFmtId="0" fontId="14" fillId="0" borderId="18" xfId="1" applyFont="1" applyFill="1" applyBorder="1" applyAlignment="1">
      <alignment horizontal="center"/>
    </xf>
    <xf numFmtId="0" fontId="14" fillId="0" borderId="72" xfId="1" applyFont="1" applyFill="1" applyBorder="1" applyAlignment="1">
      <alignment horizontal="center"/>
    </xf>
    <xf numFmtId="49" fontId="14" fillId="0" borderId="73" xfId="9" applyNumberFormat="1" applyFont="1" applyFill="1" applyBorder="1" applyAlignment="1">
      <alignment horizontal="center" vertical="center"/>
    </xf>
    <xf numFmtId="49" fontId="22" fillId="0" borderId="72" xfId="9" applyNumberFormat="1" applyFont="1" applyFill="1" applyBorder="1" applyAlignment="1">
      <alignment horizontal="center" vertical="center"/>
    </xf>
    <xf numFmtId="49" fontId="15" fillId="0" borderId="35" xfId="9" applyNumberFormat="1" applyFont="1" applyFill="1" applyBorder="1" applyAlignment="1">
      <alignment horizontal="center" vertical="top"/>
    </xf>
    <xf numFmtId="0" fontId="14" fillId="0" borderId="37" xfId="1" applyFont="1" applyFill="1" applyBorder="1" applyAlignment="1">
      <alignment horizontal="center"/>
    </xf>
    <xf numFmtId="0" fontId="14" fillId="0" borderId="22" xfId="1" applyFont="1" applyFill="1" applyBorder="1" applyAlignment="1">
      <alignment horizontal="center"/>
    </xf>
    <xf numFmtId="0" fontId="14" fillId="0" borderId="71" xfId="1" applyFont="1" applyFill="1" applyBorder="1" applyAlignment="1">
      <alignment horizontal="center"/>
    </xf>
    <xf numFmtId="49" fontId="14" fillId="0" borderId="71" xfId="9" applyNumberFormat="1" applyFont="1" applyFill="1" applyBorder="1"/>
    <xf numFmtId="49" fontId="14" fillId="11" borderId="71" xfId="9" applyNumberFormat="1" applyFont="1" applyFill="1" applyBorder="1" applyAlignment="1">
      <alignment horizontal="center" vertical="top"/>
    </xf>
    <xf numFmtId="49" fontId="14" fillId="11" borderId="37" xfId="9" applyNumberFormat="1" applyFont="1" applyFill="1" applyBorder="1" applyAlignment="1">
      <alignment horizontal="center"/>
    </xf>
    <xf numFmtId="49" fontId="15" fillId="0" borderId="13" xfId="9" applyNumberFormat="1" applyFont="1" applyFill="1" applyBorder="1" applyAlignment="1">
      <alignment vertical="top"/>
    </xf>
    <xf numFmtId="49" fontId="14" fillId="0" borderId="59" xfId="9" applyNumberFormat="1" applyFont="1" applyFill="1" applyBorder="1" applyAlignment="1">
      <alignment horizontal="center" vertical="top"/>
    </xf>
    <xf numFmtId="49" fontId="14" fillId="0" borderId="63" xfId="9" applyNumberFormat="1" applyFont="1" applyFill="1" applyBorder="1" applyAlignment="1">
      <alignment horizontal="center" vertical="top"/>
    </xf>
    <xf numFmtId="0" fontId="14" fillId="0" borderId="66" xfId="9" applyFont="1" applyFill="1" applyBorder="1" applyAlignment="1">
      <alignment horizontal="center" vertical="top"/>
    </xf>
    <xf numFmtId="0" fontId="14" fillId="0" borderId="55" xfId="1" applyFont="1" applyFill="1" applyBorder="1" applyAlignment="1">
      <alignment horizontal="center"/>
    </xf>
    <xf numFmtId="0" fontId="14" fillId="0" borderId="63" xfId="9" applyFont="1" applyFill="1" applyBorder="1" applyAlignment="1">
      <alignment horizontal="center" vertical="top"/>
    </xf>
    <xf numFmtId="0" fontId="14" fillId="0" borderId="66" xfId="9" applyFont="1" applyFill="1" applyBorder="1" applyAlignment="1">
      <alignment horizontal="center" vertical="top" wrapText="1"/>
    </xf>
    <xf numFmtId="49" fontId="14" fillId="0" borderId="64" xfId="9" applyNumberFormat="1" applyFont="1" applyFill="1" applyBorder="1" applyAlignment="1">
      <alignment horizontal="center" vertical="top"/>
    </xf>
    <xf numFmtId="0" fontId="14" fillId="0" borderId="4" xfId="9" applyFont="1" applyFill="1" applyBorder="1" applyAlignment="1">
      <alignment horizontal="center" vertical="center"/>
    </xf>
    <xf numFmtId="49" fontId="15" fillId="0" borderId="12" xfId="9" applyNumberFormat="1" applyFont="1" applyFill="1" applyBorder="1" applyAlignment="1">
      <alignment horizontal="left"/>
    </xf>
    <xf numFmtId="49" fontId="14" fillId="0" borderId="36" xfId="9" applyNumberFormat="1" applyFont="1" applyFill="1" applyBorder="1"/>
    <xf numFmtId="49" fontId="14" fillId="0" borderId="29" xfId="9" applyNumberFormat="1" applyFont="1" applyFill="1" applyBorder="1" applyAlignment="1">
      <alignment horizontal="center" vertical="top"/>
    </xf>
    <xf numFmtId="49" fontId="14" fillId="3" borderId="18" xfId="9" applyNumberFormat="1" applyFont="1" applyFill="1" applyBorder="1" applyAlignment="1">
      <alignment vertical="top"/>
    </xf>
    <xf numFmtId="0" fontId="9" fillId="0" borderId="3" xfId="0" applyFont="1" applyFill="1" applyBorder="1" applyAlignment="1">
      <alignment horizontal="center" vertical="center"/>
    </xf>
    <xf numFmtId="3" fontId="10" fillId="0" borderId="3" xfId="7" applyNumberFormat="1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/>
    </xf>
    <xf numFmtId="49" fontId="14" fillId="0" borderId="2" xfId="3" applyNumberFormat="1" applyFont="1" applyFill="1" applyBorder="1" applyAlignment="1">
      <alignment horizontal="center"/>
    </xf>
    <xf numFmtId="0" fontId="9" fillId="19" borderId="2" xfId="0" applyFont="1" applyFill="1" applyBorder="1" applyAlignment="1">
      <alignment horizontal="center" vertical="center"/>
    </xf>
    <xf numFmtId="0" fontId="37" fillId="19" borderId="2" xfId="1" applyFont="1" applyFill="1" applyBorder="1" applyAlignment="1">
      <alignment horizontal="center" vertical="center"/>
    </xf>
    <xf numFmtId="3" fontId="10" fillId="19" borderId="2" xfId="7" applyNumberFormat="1" applyFont="1" applyFill="1" applyBorder="1" applyAlignment="1">
      <alignment horizontal="center" vertical="center" wrapText="1"/>
    </xf>
    <xf numFmtId="0" fontId="10" fillId="19" borderId="3" xfId="7" applyFont="1" applyFill="1" applyBorder="1" applyAlignment="1">
      <alignment horizontal="center" vertical="center" wrapText="1"/>
    </xf>
    <xf numFmtId="49" fontId="14" fillId="0" borderId="11" xfId="3" applyNumberFormat="1" applyFont="1" applyFill="1" applyBorder="1" applyAlignment="1">
      <alignment horizontal="center"/>
    </xf>
    <xf numFmtId="0" fontId="37" fillId="0" borderId="2" xfId="1" applyFont="1" applyFill="1" applyBorder="1" applyAlignment="1">
      <alignment horizontal="center" vertical="center"/>
    </xf>
    <xf numFmtId="0" fontId="37" fillId="20" borderId="2" xfId="1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15" borderId="2" xfId="1" applyFont="1" applyFill="1" applyBorder="1" applyAlignment="1">
      <alignment horizontal="center" vertical="center"/>
    </xf>
    <xf numFmtId="0" fontId="42" fillId="0" borderId="0" xfId="0" applyFont="1" applyAlignment="1">
      <alignment vertical="top"/>
    </xf>
    <xf numFmtId="0" fontId="45" fillId="22" borderId="26" xfId="0" applyFont="1" applyFill="1" applyBorder="1" applyAlignment="1">
      <alignment horizontal="center" vertical="top"/>
    </xf>
    <xf numFmtId="0" fontId="46" fillId="0" borderId="0" xfId="0" applyFont="1" applyAlignment="1">
      <alignment vertical="top"/>
    </xf>
    <xf numFmtId="0" fontId="45" fillId="23" borderId="32" xfId="0" applyFont="1" applyFill="1" applyBorder="1" applyAlignment="1">
      <alignment horizontal="center" vertical="top"/>
    </xf>
    <xf numFmtId="0" fontId="47" fillId="0" borderId="63" xfId="0" applyFont="1" applyBorder="1" applyAlignment="1">
      <alignment horizontal="center" vertical="top"/>
    </xf>
    <xf numFmtId="0" fontId="47" fillId="0" borderId="55" xfId="0" applyFont="1" applyBorder="1" applyAlignment="1">
      <alignment horizontal="center" vertical="top"/>
    </xf>
    <xf numFmtId="0" fontId="48" fillId="0" borderId="55" xfId="0" applyFont="1" applyBorder="1" applyAlignment="1">
      <alignment horizontal="center" vertical="top"/>
    </xf>
    <xf numFmtId="0" fontId="49" fillId="0" borderId="55" xfId="0" applyFont="1" applyBorder="1" applyAlignment="1">
      <alignment horizontal="center" vertical="top"/>
    </xf>
    <xf numFmtId="0" fontId="49" fillId="0" borderId="55" xfId="0" applyFont="1" applyBorder="1" applyAlignment="1">
      <alignment horizontal="left" vertical="top"/>
    </xf>
    <xf numFmtId="0" fontId="44" fillId="0" borderId="55" xfId="0" applyFont="1" applyBorder="1" applyAlignment="1">
      <alignment horizontal="center" vertical="top"/>
    </xf>
    <xf numFmtId="0" fontId="50" fillId="0" borderId="55" xfId="0" applyFont="1" applyBorder="1" applyAlignment="1">
      <alignment horizontal="center" vertical="top"/>
    </xf>
    <xf numFmtId="0" fontId="49" fillId="0" borderId="55" xfId="0" applyFont="1" applyBorder="1" applyAlignment="1">
      <alignment horizontal="center" vertical="top" wrapText="1"/>
    </xf>
    <xf numFmtId="0" fontId="49" fillId="0" borderId="29" xfId="0" applyFont="1" applyBorder="1" applyAlignment="1">
      <alignment horizontal="left" vertical="top"/>
    </xf>
    <xf numFmtId="0" fontId="5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9" fillId="0" borderId="55" xfId="0" applyFont="1" applyFill="1" applyBorder="1" applyAlignment="1">
      <alignment horizontal="left" vertical="top"/>
    </xf>
    <xf numFmtId="0" fontId="49" fillId="0" borderId="55" xfId="0" applyFont="1" applyFill="1" applyBorder="1" applyAlignment="1">
      <alignment horizontal="center" vertical="top"/>
    </xf>
    <xf numFmtId="0" fontId="48" fillId="0" borderId="55" xfId="0" applyFont="1" applyFill="1" applyBorder="1" applyAlignment="1">
      <alignment horizontal="center" vertical="top"/>
    </xf>
    <xf numFmtId="0" fontId="52" fillId="0" borderId="55" xfId="0" applyFont="1" applyBorder="1" applyAlignment="1">
      <alignment horizontal="center" vertical="top"/>
    </xf>
    <xf numFmtId="0" fontId="43" fillId="0" borderId="55" xfId="0" applyFont="1" applyBorder="1" applyAlignment="1">
      <alignment horizontal="center" vertical="top"/>
    </xf>
    <xf numFmtId="0" fontId="42" fillId="0" borderId="0" xfId="0" applyFont="1" applyAlignment="1">
      <alignment horizontal="center" vertical="top"/>
    </xf>
    <xf numFmtId="0" fontId="50" fillId="0" borderId="55" xfId="0" applyFont="1" applyBorder="1" applyAlignment="1">
      <alignment horizontal="center" vertical="top" wrapText="1"/>
    </xf>
    <xf numFmtId="0" fontId="49" fillId="0" borderId="63" xfId="0" applyFont="1" applyBorder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3" fillId="0" borderId="0" xfId="11" applyFont="1"/>
    <xf numFmtId="0" fontId="53" fillId="0" borderId="76" xfId="11" applyFont="1" applyBorder="1"/>
    <xf numFmtId="0" fontId="54" fillId="0" borderId="77" xfId="11" applyFont="1" applyBorder="1" applyAlignment="1">
      <alignment horizontal="center"/>
    </xf>
    <xf numFmtId="0" fontId="55" fillId="0" borderId="0" xfId="11" applyFont="1"/>
    <xf numFmtId="0" fontId="56" fillId="0" borderId="77" xfId="11" applyFont="1" applyBorder="1" applyAlignment="1">
      <alignment horizontal="center" vertical="center"/>
    </xf>
    <xf numFmtId="0" fontId="57" fillId="0" borderId="0" xfId="11" applyFont="1"/>
    <xf numFmtId="0" fontId="58" fillId="0" borderId="0" xfId="11" applyFont="1"/>
    <xf numFmtId="0" fontId="57" fillId="0" borderId="0" xfId="11" applyFont="1" applyAlignment="1">
      <alignment vertical="center"/>
    </xf>
    <xf numFmtId="0" fontId="57" fillId="0" borderId="76" xfId="11" applyFont="1" applyBorder="1"/>
    <xf numFmtId="0" fontId="55" fillId="0" borderId="0" xfId="11" applyFont="1" applyAlignment="1">
      <alignment vertical="center"/>
    </xf>
    <xf numFmtId="0" fontId="57" fillId="0" borderId="0" xfId="11" applyFont="1" applyBorder="1"/>
    <xf numFmtId="0" fontId="56" fillId="0" borderId="77" xfId="11" applyFont="1" applyBorder="1" applyAlignment="1">
      <alignment horizontal="center"/>
    </xf>
    <xf numFmtId="0" fontId="54" fillId="0" borderId="77" xfId="11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45" fillId="23" borderId="32" xfId="0" applyFont="1" applyFill="1" applyBorder="1" applyAlignment="1">
      <alignment horizontal="left" vertical="top"/>
    </xf>
    <xf numFmtId="0" fontId="50" fillId="0" borderId="29" xfId="0" applyFont="1" applyBorder="1" applyAlignment="1">
      <alignment horizontal="center" vertical="top"/>
    </xf>
    <xf numFmtId="0" fontId="50" fillId="0" borderId="29" xfId="0" applyFont="1" applyBorder="1" applyAlignment="1">
      <alignment horizontal="center" vertical="top" wrapText="1"/>
    </xf>
    <xf numFmtId="0" fontId="44" fillId="0" borderId="29" xfId="0" applyFont="1" applyBorder="1" applyAlignment="1">
      <alignment horizontal="center" vertical="top"/>
    </xf>
    <xf numFmtId="0" fontId="62" fillId="0" borderId="8" xfId="0" applyFont="1" applyBorder="1" applyAlignment="1">
      <alignment horizontal="center" vertical="center"/>
    </xf>
    <xf numFmtId="0" fontId="62" fillId="0" borderId="31" xfId="0" applyFont="1" applyBorder="1" applyAlignment="1">
      <alignment horizontal="center" vertical="center"/>
    </xf>
    <xf numFmtId="0" fontId="62" fillId="0" borderId="31" xfId="0" applyFont="1" applyFill="1" applyBorder="1" applyAlignment="1">
      <alignment horizontal="center" vertical="center"/>
    </xf>
    <xf numFmtId="0" fontId="44" fillId="0" borderId="55" xfId="0" applyFont="1" applyBorder="1" applyAlignment="1">
      <alignment vertical="center" wrapText="1"/>
    </xf>
    <xf numFmtId="0" fontId="47" fillId="0" borderId="59" xfId="0" applyFont="1" applyBorder="1" applyAlignment="1">
      <alignment horizontal="center" vertical="top"/>
    </xf>
    <xf numFmtId="0" fontId="62" fillId="0" borderId="55" xfId="0" applyFont="1" applyFill="1" applyBorder="1" applyAlignment="1">
      <alignment horizontal="center" vertical="center"/>
    </xf>
    <xf numFmtId="0" fontId="47" fillId="0" borderId="62" xfId="0" applyFont="1" applyBorder="1" applyAlignment="1">
      <alignment horizontal="center" vertical="top"/>
    </xf>
    <xf numFmtId="0" fontId="49" fillId="0" borderId="0" xfId="0" applyFont="1" applyBorder="1" applyAlignment="1">
      <alignment horizontal="center" vertical="top" wrapText="1"/>
    </xf>
    <xf numFmtId="0" fontId="50" fillId="0" borderId="62" xfId="0" applyFont="1" applyBorder="1" applyAlignment="1">
      <alignment horizontal="center" vertical="top"/>
    </xf>
    <xf numFmtId="0" fontId="44" fillId="0" borderId="54" xfId="0" applyFont="1" applyBorder="1" applyAlignment="1">
      <alignment vertical="center" wrapText="1"/>
    </xf>
    <xf numFmtId="0" fontId="49" fillId="0" borderId="29" xfId="0" applyFont="1" applyBorder="1" applyAlignment="1">
      <alignment vertical="top"/>
    </xf>
    <xf numFmtId="0" fontId="49" fillId="0" borderId="55" xfId="0" applyFont="1" applyFill="1" applyBorder="1" applyAlignment="1">
      <alignment horizontal="center" vertical="center"/>
    </xf>
    <xf numFmtId="0" fontId="49" fillId="0" borderId="55" xfId="0" applyFont="1" applyBorder="1" applyAlignment="1">
      <alignment horizontal="center" vertical="center"/>
    </xf>
    <xf numFmtId="0" fontId="49" fillId="0" borderId="0" xfId="0" applyFont="1" applyAlignment="1">
      <alignment vertical="top"/>
    </xf>
    <xf numFmtId="0" fontId="63" fillId="0" borderId="55" xfId="0" applyFont="1" applyFill="1" applyBorder="1" applyAlignment="1">
      <alignment horizontal="center" vertical="center"/>
    </xf>
    <xf numFmtId="0" fontId="64" fillId="0" borderId="55" xfId="0" applyFont="1" applyBorder="1" applyAlignment="1">
      <alignment horizontal="center" vertical="center"/>
    </xf>
    <xf numFmtId="0" fontId="64" fillId="0" borderId="0" xfId="0" applyFont="1" applyAlignment="1">
      <alignment vertical="top"/>
    </xf>
    <xf numFmtId="0" fontId="65" fillId="0" borderId="55" xfId="0" applyFont="1" applyBorder="1" applyAlignment="1">
      <alignment horizontal="center" vertical="top" wrapText="1"/>
    </xf>
    <xf numFmtId="0" fontId="64" fillId="0" borderId="55" xfId="0" applyFont="1" applyBorder="1" applyAlignment="1">
      <alignment horizontal="left" vertical="top"/>
    </xf>
    <xf numFmtId="0" fontId="49" fillId="0" borderId="0" xfId="0" applyFont="1" applyAlignment="1">
      <alignment horizontal="center" vertical="top"/>
    </xf>
    <xf numFmtId="0" fontId="49" fillId="0" borderId="55" xfId="0" applyFont="1" applyBorder="1" applyAlignment="1">
      <alignment vertical="top"/>
    </xf>
    <xf numFmtId="0" fontId="0" fillId="0" borderId="56" xfId="0" applyBorder="1"/>
    <xf numFmtId="0" fontId="0" fillId="0" borderId="9" xfId="0" applyBorder="1"/>
    <xf numFmtId="0" fontId="0" fillId="0" borderId="5" xfId="0" applyBorder="1"/>
    <xf numFmtId="0" fontId="0" fillId="0" borderId="75" xfId="0" applyBorder="1"/>
    <xf numFmtId="0" fontId="0" fillId="0" borderId="0" xfId="0" applyBorder="1"/>
    <xf numFmtId="0" fontId="0" fillId="0" borderId="31" xfId="0" applyBorder="1"/>
    <xf numFmtId="0" fontId="0" fillId="0" borderId="13" xfId="0" applyBorder="1"/>
    <xf numFmtId="0" fontId="0" fillId="0" borderId="1" xfId="0" applyBorder="1"/>
    <xf numFmtId="0" fontId="0" fillId="0" borderId="6" xfId="0" applyBorder="1"/>
    <xf numFmtId="1" fontId="5" fillId="0" borderId="0" xfId="1" applyNumberFormat="1" applyFont="1" applyFill="1" applyBorder="1" applyAlignment="1">
      <alignment horizontal="center" vertical="center"/>
    </xf>
    <xf numFmtId="1" fontId="5" fillId="0" borderId="0" xfId="1" applyNumberFormat="1" applyFont="1" applyBorder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14" fontId="49" fillId="0" borderId="55" xfId="0" applyNumberFormat="1" applyFont="1" applyBorder="1" applyAlignment="1">
      <alignment horizontal="left" vertical="top"/>
    </xf>
    <xf numFmtId="0" fontId="49" fillId="0" borderId="55" xfId="0" applyFont="1" applyBorder="1" applyAlignment="1">
      <alignment horizontal="left" vertical="top" wrapText="1"/>
    </xf>
    <xf numFmtId="0" fontId="49" fillId="0" borderId="63" xfId="0" applyFont="1" applyBorder="1" applyAlignment="1">
      <alignment horizontal="left" vertical="top"/>
    </xf>
    <xf numFmtId="0" fontId="70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72" fillId="0" borderId="0" xfId="0" applyFont="1"/>
    <xf numFmtId="0" fontId="73" fillId="0" borderId="0" xfId="0" applyFont="1" applyAlignment="1">
      <alignment vertical="center"/>
    </xf>
    <xf numFmtId="0" fontId="74" fillId="0" borderId="0" xfId="0" applyFont="1" applyAlignment="1">
      <alignment vertical="center"/>
    </xf>
    <xf numFmtId="0" fontId="71" fillId="0" borderId="0" xfId="0" applyFont="1" applyAlignment="1">
      <alignment horizontal="center" vertical="center"/>
    </xf>
    <xf numFmtId="0" fontId="75" fillId="0" borderId="0" xfId="0" applyFont="1" applyAlignment="1">
      <alignment horizontal="right" vertical="center"/>
    </xf>
    <xf numFmtId="0" fontId="71" fillId="0" borderId="74" xfId="0" applyFont="1" applyBorder="1" applyAlignment="1">
      <alignment vertical="center"/>
    </xf>
    <xf numFmtId="0" fontId="71" fillId="0" borderId="74" xfId="0" applyFont="1" applyBorder="1" applyAlignment="1">
      <alignment horizontal="right" vertical="center"/>
    </xf>
    <xf numFmtId="0" fontId="76" fillId="0" borderId="74" xfId="0" applyFont="1" applyBorder="1" applyAlignment="1">
      <alignment vertical="center"/>
    </xf>
    <xf numFmtId="0" fontId="78" fillId="0" borderId="56" xfId="0" applyFont="1" applyFill="1" applyBorder="1" applyAlignment="1">
      <alignment vertical="center"/>
    </xf>
    <xf numFmtId="0" fontId="78" fillId="0" borderId="9" xfId="0" applyFont="1" applyFill="1" applyBorder="1" applyAlignment="1">
      <alignment vertical="center"/>
    </xf>
    <xf numFmtId="0" fontId="78" fillId="0" borderId="5" xfId="0" applyFont="1" applyFill="1" applyBorder="1" applyAlignment="1">
      <alignment vertical="center"/>
    </xf>
    <xf numFmtId="0" fontId="78" fillId="0" borderId="9" xfId="0" quotePrefix="1" applyFont="1" applyFill="1" applyBorder="1" applyAlignment="1">
      <alignment vertical="center"/>
    </xf>
    <xf numFmtId="0" fontId="79" fillId="0" borderId="91" xfId="0" applyFont="1" applyBorder="1" applyAlignment="1">
      <alignment vertical="center"/>
    </xf>
    <xf numFmtId="0" fontId="78" fillId="0" borderId="5" xfId="0" applyFont="1" applyBorder="1" applyAlignment="1">
      <alignment vertical="center"/>
    </xf>
    <xf numFmtId="0" fontId="80" fillId="0" borderId="91" xfId="0" applyFont="1" applyBorder="1" applyAlignment="1">
      <alignment vertical="center"/>
    </xf>
    <xf numFmtId="0" fontId="78" fillId="0" borderId="9" xfId="0" applyFont="1" applyBorder="1" applyAlignment="1">
      <alignment vertical="center"/>
    </xf>
    <xf numFmtId="0" fontId="71" fillId="0" borderId="0" xfId="0" applyFont="1" applyAlignment="1">
      <alignment horizontal="left" vertical="center"/>
    </xf>
    <xf numFmtId="0" fontId="81" fillId="0" borderId="0" xfId="0" applyFont="1"/>
    <xf numFmtId="0" fontId="82" fillId="0" borderId="0" xfId="0" applyFont="1"/>
    <xf numFmtId="0" fontId="82" fillId="0" borderId="0" xfId="0" applyFont="1" applyAlignment="1">
      <alignment horizontal="right"/>
    </xf>
    <xf numFmtId="0" fontId="83" fillId="0" borderId="0" xfId="0" applyFont="1" applyAlignment="1">
      <alignment vertical="center"/>
    </xf>
    <xf numFmtId="0" fontId="82" fillId="0" borderId="1" xfId="0" applyFont="1" applyBorder="1" applyAlignment="1">
      <alignment horizontal="right"/>
    </xf>
    <xf numFmtId="0" fontId="82" fillId="0" borderId="1" xfId="0" applyFont="1" applyBorder="1"/>
    <xf numFmtId="0" fontId="82" fillId="0" borderId="0" xfId="0" applyFont="1" applyFill="1"/>
    <xf numFmtId="0" fontId="82" fillId="0" borderId="0" xfId="0" applyFont="1" applyBorder="1" applyAlignment="1">
      <alignment horizontal="right"/>
    </xf>
    <xf numFmtId="0" fontId="82" fillId="0" borderId="0" xfId="0" applyFont="1" applyBorder="1"/>
    <xf numFmtId="0" fontId="70" fillId="0" borderId="74" xfId="0" applyFont="1" applyBorder="1" applyAlignment="1">
      <alignment horizontal="right"/>
    </xf>
    <xf numFmtId="0" fontId="70" fillId="0" borderId="74" xfId="0" applyFont="1" applyBorder="1"/>
    <xf numFmtId="0" fontId="84" fillId="0" borderId="3" xfId="0" applyFont="1" applyFill="1" applyBorder="1" applyAlignment="1">
      <alignment horizontal="center"/>
    </xf>
    <xf numFmtId="0" fontId="82" fillId="0" borderId="0" xfId="0" applyFont="1" applyFill="1" applyBorder="1" applyAlignment="1"/>
    <xf numFmtId="0" fontId="85" fillId="0" borderId="4" xfId="0" applyFont="1" applyFill="1" applyBorder="1" applyAlignment="1">
      <alignment horizontal="center"/>
    </xf>
    <xf numFmtId="0" fontId="85" fillId="0" borderId="0" xfId="0" applyFont="1"/>
    <xf numFmtId="0" fontId="70" fillId="0" borderId="0" xfId="0" applyFont="1" applyBorder="1"/>
    <xf numFmtId="0" fontId="71" fillId="0" borderId="0" xfId="0" applyFont="1" applyFill="1"/>
    <xf numFmtId="0" fontId="71" fillId="0" borderId="0" xfId="0" applyFont="1"/>
    <xf numFmtId="0" fontId="82" fillId="0" borderId="0" xfId="0" applyFont="1" applyAlignment="1">
      <alignment vertical="center"/>
    </xf>
    <xf numFmtId="0" fontId="82" fillId="0" borderId="0" xfId="0" applyFont="1" applyFill="1" applyAlignment="1">
      <alignment vertical="center"/>
    </xf>
    <xf numFmtId="0" fontId="82" fillId="0" borderId="0" xfId="0" applyFont="1" applyAlignment="1">
      <alignment horizontal="center" vertical="center"/>
    </xf>
    <xf numFmtId="0" fontId="84" fillId="0" borderId="0" xfId="0" applyFont="1" applyBorder="1" applyAlignment="1">
      <alignment vertical="center"/>
    </xf>
    <xf numFmtId="0" fontId="84" fillId="0" borderId="0" xfId="0" applyFont="1" applyBorder="1" applyAlignment="1">
      <alignment horizontal="center" vertical="center"/>
    </xf>
    <xf numFmtId="0" fontId="84" fillId="0" borderId="1" xfId="0" applyFont="1" applyBorder="1" applyAlignment="1">
      <alignment vertical="center"/>
    </xf>
    <xf numFmtId="0" fontId="84" fillId="2" borderId="2" xfId="0" applyFont="1" applyFill="1" applyBorder="1" applyAlignment="1">
      <alignment horizontal="center" vertical="center"/>
    </xf>
    <xf numFmtId="0" fontId="86" fillId="2" borderId="2" xfId="7" applyFont="1" applyFill="1" applyBorder="1" applyAlignment="1">
      <alignment horizontal="center" vertical="center"/>
    </xf>
    <xf numFmtId="0" fontId="82" fillId="0" borderId="2" xfId="0" applyFont="1" applyFill="1" applyBorder="1" applyAlignment="1">
      <alignment horizontal="center" vertical="center"/>
    </xf>
    <xf numFmtId="0" fontId="75" fillId="0" borderId="2" xfId="7" applyFont="1" applyFill="1" applyBorder="1" applyAlignment="1">
      <alignment horizontal="center" vertical="center" wrapText="1"/>
    </xf>
    <xf numFmtId="0" fontId="87" fillId="0" borderId="2" xfId="7" applyFont="1" applyFill="1" applyBorder="1" applyAlignment="1">
      <alignment horizontal="center" vertical="center" wrapText="1"/>
    </xf>
    <xf numFmtId="0" fontId="82" fillId="0" borderId="2" xfId="0" applyFont="1" applyFill="1" applyBorder="1" applyAlignment="1">
      <alignment horizontal="left" vertical="center"/>
    </xf>
    <xf numFmtId="0" fontId="77" fillId="8" borderId="44" xfId="0" applyFont="1" applyFill="1" applyBorder="1" applyAlignment="1">
      <alignment horizontal="center" vertical="center"/>
    </xf>
    <xf numFmtId="0" fontId="4" fillId="0" borderId="55" xfId="0" applyFont="1" applyBorder="1" applyAlignment="1">
      <alignment vertical="top"/>
    </xf>
    <xf numFmtId="0" fontId="10" fillId="2" borderId="2" xfId="1" applyFont="1" applyFill="1" applyBorder="1" applyAlignment="1">
      <alignment horizontal="center" vertical="center"/>
    </xf>
    <xf numFmtId="1" fontId="10" fillId="2" borderId="2" xfId="1" applyNumberFormat="1" applyFont="1" applyFill="1" applyBorder="1" applyAlignment="1">
      <alignment horizontal="center" vertical="center"/>
    </xf>
    <xf numFmtId="0" fontId="39" fillId="0" borderId="2" xfId="1" applyFont="1" applyFill="1" applyBorder="1" applyAlignment="1">
      <alignment horizontal="center" vertical="center"/>
    </xf>
    <xf numFmtId="0" fontId="39" fillId="0" borderId="2" xfId="1" applyFont="1" applyFill="1" applyBorder="1" applyAlignment="1">
      <alignment vertical="center"/>
    </xf>
    <xf numFmtId="14" fontId="39" fillId="0" borderId="0" xfId="1" applyNumberFormat="1" applyFont="1" applyAlignment="1">
      <alignment horizontal="right" vertical="center"/>
    </xf>
    <xf numFmtId="1" fontId="39" fillId="0" borderId="2" xfId="1" applyNumberFormat="1" applyFont="1" applyFill="1" applyBorder="1" applyAlignment="1">
      <alignment horizontal="center" vertical="center"/>
    </xf>
    <xf numFmtId="3" fontId="39" fillId="0" borderId="2" xfId="1" applyNumberFormat="1" applyFont="1" applyFill="1" applyBorder="1" applyAlignment="1">
      <alignment horizontal="center" vertical="center" wrapText="1"/>
    </xf>
    <xf numFmtId="0" fontId="39" fillId="0" borderId="2" xfId="1" applyFont="1" applyBorder="1" applyAlignment="1">
      <alignment vertical="center"/>
    </xf>
    <xf numFmtId="14" fontId="39" fillId="0" borderId="2" xfId="1" applyNumberFormat="1" applyFont="1" applyFill="1" applyBorder="1" applyAlignment="1">
      <alignment horizontal="right" vertical="center"/>
    </xf>
    <xf numFmtId="3" fontId="39" fillId="0" borderId="2" xfId="1" applyNumberFormat="1" applyFont="1" applyFill="1" applyBorder="1" applyAlignment="1">
      <alignment horizontal="center" vertical="center"/>
    </xf>
    <xf numFmtId="0" fontId="39" fillId="0" borderId="56" xfId="1" applyFont="1" applyFill="1" applyBorder="1" applyAlignment="1">
      <alignment vertical="center"/>
    </xf>
    <xf numFmtId="14" fontId="39" fillId="0" borderId="56" xfId="1" applyNumberFormat="1" applyFont="1" applyFill="1" applyBorder="1" applyAlignment="1">
      <alignment horizontal="right" vertical="center"/>
    </xf>
    <xf numFmtId="1" fontId="39" fillId="0" borderId="56" xfId="1" applyNumberFormat="1" applyFont="1" applyFill="1" applyBorder="1" applyAlignment="1">
      <alignment horizontal="center" vertical="center"/>
    </xf>
    <xf numFmtId="0" fontId="39" fillId="0" borderId="56" xfId="1" applyFont="1" applyFill="1" applyBorder="1" applyAlignment="1">
      <alignment horizontal="center" vertical="center"/>
    </xf>
    <xf numFmtId="0" fontId="39" fillId="0" borderId="56" xfId="1" applyFont="1" applyFill="1" applyBorder="1" applyAlignment="1">
      <alignment horizontal="left" vertical="center"/>
    </xf>
    <xf numFmtId="0" fontId="39" fillId="0" borderId="2" xfId="1" applyFont="1" applyFill="1" applyBorder="1" applyAlignment="1">
      <alignment horizontal="left" vertical="center"/>
    </xf>
    <xf numFmtId="0" fontId="39" fillId="0" borderId="2" xfId="1" applyFont="1" applyBorder="1" applyAlignment="1">
      <alignment horizontal="left" vertical="center"/>
    </xf>
    <xf numFmtId="14" fontId="39" fillId="0" borderId="2" xfId="1" applyNumberFormat="1" applyFont="1" applyBorder="1" applyAlignment="1">
      <alignment vertical="center"/>
    </xf>
    <xf numFmtId="1" fontId="39" fillId="0" borderId="2" xfId="1" applyNumberFormat="1" applyFont="1" applyBorder="1" applyAlignment="1">
      <alignment horizontal="center" vertical="center"/>
    </xf>
    <xf numFmtId="0" fontId="39" fillId="0" borderId="2" xfId="1" applyFont="1" applyBorder="1" applyAlignment="1">
      <alignment horizontal="center" vertical="center"/>
    </xf>
    <xf numFmtId="14" fontId="39" fillId="0" borderId="2" xfId="1" applyNumberFormat="1" applyFont="1" applyBorder="1" applyAlignment="1">
      <alignment horizontal="right" vertical="center"/>
    </xf>
    <xf numFmtId="0" fontId="39" fillId="0" borderId="0" xfId="1" applyFont="1" applyBorder="1" applyAlignment="1">
      <alignment horizontal="left" vertical="center"/>
    </xf>
    <xf numFmtId="0" fontId="77" fillId="21" borderId="7" xfId="0" applyFont="1" applyFill="1" applyBorder="1"/>
    <xf numFmtId="0" fontId="77" fillId="21" borderId="44" xfId="0" quotePrefix="1" applyFont="1" applyFill="1" applyBorder="1"/>
    <xf numFmtId="0" fontId="77" fillId="21" borderId="10" xfId="0" applyFont="1" applyFill="1" applyBorder="1"/>
    <xf numFmtId="0" fontId="70" fillId="10" borderId="3" xfId="0" applyFont="1" applyFill="1" applyBorder="1" applyAlignment="1">
      <alignment horizontal="center"/>
    </xf>
    <xf numFmtId="0" fontId="70" fillId="0" borderId="3" xfId="0" applyFont="1" applyFill="1" applyBorder="1" applyAlignment="1">
      <alignment horizontal="center"/>
    </xf>
    <xf numFmtId="0" fontId="75" fillId="10" borderId="4" xfId="0" applyFont="1" applyFill="1" applyBorder="1" applyAlignment="1">
      <alignment horizontal="center"/>
    </xf>
    <xf numFmtId="0" fontId="75" fillId="0" borderId="4" xfId="0" applyFont="1" applyFill="1" applyBorder="1" applyAlignment="1">
      <alignment horizontal="center"/>
    </xf>
    <xf numFmtId="0" fontId="75" fillId="0" borderId="0" xfId="0" applyFont="1"/>
    <xf numFmtId="0" fontId="75" fillId="0" borderId="0" xfId="0" applyFont="1" applyFill="1"/>
    <xf numFmtId="0" fontId="78" fillId="0" borderId="0" xfId="0" applyFont="1" applyFill="1" applyBorder="1" applyAlignment="1">
      <alignment vertical="center"/>
    </xf>
    <xf numFmtId="0" fontId="78" fillId="0" borderId="0" xfId="0" quotePrefix="1" applyFont="1" applyFill="1" applyBorder="1" applyAlignment="1">
      <alignment vertical="center"/>
    </xf>
    <xf numFmtId="0" fontId="77" fillId="0" borderId="9" xfId="0" applyFont="1" applyFill="1" applyBorder="1" applyAlignment="1">
      <alignment horizontal="center" vertical="center"/>
    </xf>
    <xf numFmtId="0" fontId="77" fillId="0" borderId="56" xfId="0" applyFont="1" applyBorder="1" applyAlignment="1">
      <alignment horizontal="center" vertical="center"/>
    </xf>
    <xf numFmtId="0" fontId="77" fillId="0" borderId="0" xfId="0" applyFont="1" applyAlignment="1">
      <alignment vertical="center"/>
    </xf>
    <xf numFmtId="0" fontId="78" fillId="0" borderId="75" xfId="0" applyFont="1" applyBorder="1" applyAlignment="1">
      <alignment horizontal="center" vertical="center"/>
    </xf>
    <xf numFmtId="0" fontId="78" fillId="0" borderId="0" xfId="0" applyFont="1" applyAlignment="1">
      <alignment vertical="center"/>
    </xf>
    <xf numFmtId="0" fontId="79" fillId="0" borderId="75" xfId="0" applyFont="1" applyBorder="1" applyAlignment="1">
      <alignment horizontal="center" vertical="center"/>
    </xf>
    <xf numFmtId="0" fontId="79" fillId="0" borderId="85" xfId="0" applyFont="1" applyBorder="1" applyAlignment="1">
      <alignment vertical="center"/>
    </xf>
    <xf numFmtId="0" fontId="80" fillId="0" borderId="86" xfId="0" applyFont="1" applyBorder="1" applyAlignment="1">
      <alignment vertical="center"/>
    </xf>
    <xf numFmtId="0" fontId="79" fillId="0" borderId="85" xfId="0" applyFont="1" applyBorder="1" applyAlignment="1">
      <alignment horizontal="center" vertical="center"/>
    </xf>
    <xf numFmtId="0" fontId="79" fillId="0" borderId="86" xfId="0" applyFont="1" applyBorder="1" applyAlignment="1">
      <alignment vertical="center"/>
    </xf>
    <xf numFmtId="0" fontId="79" fillId="0" borderId="0" xfId="0" applyFont="1" applyAlignment="1">
      <alignment vertical="center"/>
    </xf>
    <xf numFmtId="0" fontId="79" fillId="0" borderId="91" xfId="0" applyFont="1" applyBorder="1" applyAlignment="1">
      <alignment horizontal="left" vertical="center"/>
    </xf>
    <xf numFmtId="0" fontId="77" fillId="8" borderId="7" xfId="0" applyFont="1" applyFill="1" applyBorder="1" applyAlignment="1">
      <alignment horizontal="left" vertical="center"/>
    </xf>
    <xf numFmtId="0" fontId="77" fillId="0" borderId="9" xfId="0" applyFont="1" applyFill="1" applyBorder="1" applyAlignment="1">
      <alignment horizontal="left" vertical="center"/>
    </xf>
    <xf numFmtId="0" fontId="78" fillId="0" borderId="0" xfId="0" applyFont="1" applyFill="1" applyBorder="1" applyAlignment="1">
      <alignment horizontal="center" vertical="center"/>
    </xf>
    <xf numFmtId="0" fontId="79" fillId="0" borderId="0" xfId="0" applyFont="1" applyFill="1" applyBorder="1" applyAlignment="1">
      <alignment vertical="center"/>
    </xf>
    <xf numFmtId="0" fontId="80" fillId="0" borderId="0" xfId="0" applyFont="1" applyFill="1" applyBorder="1" applyAlignment="1">
      <alignment vertical="center"/>
    </xf>
    <xf numFmtId="0" fontId="79" fillId="0" borderId="0" xfId="0" applyFont="1" applyFill="1" applyBorder="1" applyAlignment="1">
      <alignment horizontal="center" vertical="center"/>
    </xf>
    <xf numFmtId="0" fontId="79" fillId="0" borderId="0" xfId="0" applyFont="1" applyFill="1" applyBorder="1" applyAlignment="1">
      <alignment horizontal="left" vertical="center"/>
    </xf>
    <xf numFmtId="0" fontId="79" fillId="0" borderId="85" xfId="0" applyFont="1" applyFill="1" applyBorder="1" applyAlignment="1">
      <alignment horizontal="left" vertical="center"/>
    </xf>
    <xf numFmtId="0" fontId="79" fillId="0" borderId="91" xfId="0" applyFont="1" applyFill="1" applyBorder="1" applyAlignment="1">
      <alignment horizontal="left" vertical="center"/>
    </xf>
    <xf numFmtId="0" fontId="77" fillId="0" borderId="3" xfId="0" applyFont="1" applyBorder="1" applyAlignment="1">
      <alignment horizontal="center" vertical="center"/>
    </xf>
    <xf numFmtId="0" fontId="78" fillId="0" borderId="4" xfId="0" applyFont="1" applyBorder="1" applyAlignment="1">
      <alignment horizontal="center" vertical="center"/>
    </xf>
    <xf numFmtId="0" fontId="79" fillId="0" borderId="8" xfId="0" applyFont="1" applyBorder="1" applyAlignment="1">
      <alignment horizontal="center" vertical="center"/>
    </xf>
    <xf numFmtId="0" fontId="78" fillId="0" borderId="8" xfId="0" applyFont="1" applyFill="1" applyBorder="1" applyAlignment="1">
      <alignment horizontal="center" vertical="center"/>
    </xf>
    <xf numFmtId="0" fontId="78" fillId="0" borderId="0" xfId="0" applyFont="1" applyFill="1" applyAlignment="1">
      <alignment vertical="center"/>
    </xf>
    <xf numFmtId="0" fontId="78" fillId="0" borderId="75" xfId="0" applyFont="1" applyFill="1" applyBorder="1" applyAlignment="1">
      <alignment horizontal="center" vertical="center"/>
    </xf>
    <xf numFmtId="0" fontId="72" fillId="0" borderId="0" xfId="0" applyFont="1" applyFill="1"/>
    <xf numFmtId="0" fontId="79" fillId="0" borderId="8" xfId="0" applyFont="1" applyFill="1" applyBorder="1" applyAlignment="1">
      <alignment horizontal="center" vertical="center"/>
    </xf>
    <xf numFmtId="0" fontId="79" fillId="0" borderId="0" xfId="0" applyFont="1" applyFill="1" applyAlignment="1">
      <alignment vertical="center"/>
    </xf>
    <xf numFmtId="0" fontId="78" fillId="0" borderId="13" xfId="0" applyFont="1" applyFill="1" applyBorder="1" applyAlignment="1">
      <alignment horizontal="center" vertical="center"/>
    </xf>
    <xf numFmtId="0" fontId="79" fillId="0" borderId="75" xfId="0" applyFont="1" applyFill="1" applyBorder="1" applyAlignment="1">
      <alignment horizontal="center" vertical="center"/>
    </xf>
    <xf numFmtId="0" fontId="79" fillId="0" borderId="85" xfId="0" applyFont="1" applyFill="1" applyBorder="1" applyAlignment="1">
      <alignment vertical="center"/>
    </xf>
    <xf numFmtId="0" fontId="80" fillId="0" borderId="91" xfId="0" applyFont="1" applyFill="1" applyBorder="1" applyAlignment="1">
      <alignment vertical="center"/>
    </xf>
    <xf numFmtId="0" fontId="80" fillId="0" borderId="86" xfId="0" applyFont="1" applyFill="1" applyBorder="1" applyAlignment="1">
      <alignment vertical="center"/>
    </xf>
    <xf numFmtId="0" fontId="79" fillId="0" borderId="85" xfId="0" applyFont="1" applyFill="1" applyBorder="1" applyAlignment="1">
      <alignment horizontal="center" vertical="center"/>
    </xf>
    <xf numFmtId="0" fontId="79" fillId="0" borderId="91" xfId="0" applyFont="1" applyFill="1" applyBorder="1" applyAlignment="1">
      <alignment vertical="center"/>
    </xf>
    <xf numFmtId="0" fontId="79" fillId="0" borderId="86" xfId="0" applyFont="1" applyFill="1" applyBorder="1" applyAlignment="1">
      <alignment vertical="center"/>
    </xf>
    <xf numFmtId="0" fontId="78" fillId="0" borderId="5" xfId="0" quotePrefix="1" applyFont="1" applyFill="1" applyBorder="1" applyAlignment="1">
      <alignment vertical="center"/>
    </xf>
    <xf numFmtId="0" fontId="79" fillId="0" borderId="13" xfId="0" applyFont="1" applyFill="1" applyBorder="1" applyAlignment="1">
      <alignment horizontal="center" vertical="center"/>
    </xf>
    <xf numFmtId="0" fontId="39" fillId="0" borderId="2" xfId="1" quotePrefix="1" applyFont="1" applyFill="1" applyBorder="1" applyAlignment="1">
      <alignment horizontal="center" vertical="center"/>
    </xf>
    <xf numFmtId="0" fontId="69" fillId="0" borderId="2" xfId="1" applyFont="1" applyFill="1" applyBorder="1" applyAlignment="1">
      <alignment horizontal="center" vertical="center"/>
    </xf>
    <xf numFmtId="0" fontId="39" fillId="0" borderId="2" xfId="1" quotePrefix="1" applyFont="1" applyBorder="1" applyAlignment="1">
      <alignment horizontal="center" vertical="center"/>
    </xf>
    <xf numFmtId="0" fontId="39" fillId="0" borderId="56" xfId="1" quotePrefix="1" applyFont="1" applyFill="1" applyBorder="1" applyAlignment="1">
      <alignment horizontal="center" vertical="center"/>
    </xf>
    <xf numFmtId="0" fontId="82" fillId="0" borderId="2" xfId="0" applyFont="1" applyFill="1" applyBorder="1" applyAlignment="1">
      <alignment horizontal="center" vertical="center"/>
    </xf>
    <xf numFmtId="0" fontId="75" fillId="0" borderId="2" xfId="0" applyFont="1" applyFill="1" applyBorder="1" applyAlignment="1">
      <alignment horizontal="left" vertical="center"/>
    </xf>
    <xf numFmtId="0" fontId="66" fillId="0" borderId="0" xfId="0" applyFont="1" applyFill="1"/>
    <xf numFmtId="15" fontId="88" fillId="0" borderId="1" xfId="0" applyNumberFormat="1" applyFont="1" applyFill="1" applyBorder="1" applyAlignment="1">
      <alignment horizontal="left"/>
    </xf>
    <xf numFmtId="0" fontId="66" fillId="0" borderId="0" xfId="0" applyFont="1" applyFill="1" applyBorder="1" applyAlignment="1">
      <alignment horizontal="center"/>
    </xf>
    <xf numFmtId="0" fontId="66" fillId="0" borderId="1" xfId="0" applyFont="1" applyFill="1" applyBorder="1" applyAlignment="1">
      <alignment horizontal="center"/>
    </xf>
    <xf numFmtId="0" fontId="66" fillId="0" borderId="1" xfId="0" applyFont="1" applyFill="1" applyBorder="1" applyAlignment="1">
      <alignment horizontal="center" vertical="top"/>
    </xf>
    <xf numFmtId="0" fontId="66" fillId="0" borderId="0" xfId="0" applyFont="1" applyFill="1" applyAlignment="1">
      <alignment wrapText="1"/>
    </xf>
    <xf numFmtId="0" fontId="89" fillId="0" borderId="2" xfId="0" applyFont="1" applyFill="1" applyBorder="1" applyAlignment="1">
      <alignment horizontal="center" vertical="top"/>
    </xf>
    <xf numFmtId="0" fontId="89" fillId="0" borderId="7" xfId="0" applyFont="1" applyFill="1" applyBorder="1" applyAlignment="1">
      <alignment horizontal="center"/>
    </xf>
    <xf numFmtId="0" fontId="89" fillId="0" borderId="10" xfId="0" applyFont="1" applyFill="1" applyBorder="1" applyAlignment="1">
      <alignment horizontal="center"/>
    </xf>
    <xf numFmtId="0" fontId="89" fillId="0" borderId="2" xfId="0" applyFont="1" applyFill="1" applyBorder="1" applyAlignment="1">
      <alignment horizontal="center"/>
    </xf>
    <xf numFmtId="0" fontId="89" fillId="0" borderId="2" xfId="0" applyFont="1" applyFill="1" applyBorder="1" applyAlignment="1">
      <alignment horizontal="center" wrapText="1"/>
    </xf>
    <xf numFmtId="0" fontId="89" fillId="0" borderId="0" xfId="0" applyFont="1" applyFill="1" applyBorder="1" applyAlignment="1">
      <alignment horizontal="center"/>
    </xf>
    <xf numFmtId="0" fontId="90" fillId="0" borderId="7" xfId="0" applyFont="1" applyFill="1" applyBorder="1" applyAlignment="1">
      <alignment horizontal="left"/>
    </xf>
    <xf numFmtId="0" fontId="67" fillId="0" borderId="44" xfId="0" applyFont="1" applyFill="1" applyBorder="1"/>
    <xf numFmtId="0" fontId="66" fillId="0" borderId="44" xfId="0" applyFont="1" applyFill="1" applyBorder="1" applyAlignment="1">
      <alignment horizontal="center"/>
    </xf>
    <xf numFmtId="0" fontId="66" fillId="0" borderId="44" xfId="0" applyFont="1" applyFill="1" applyBorder="1" applyAlignment="1">
      <alignment horizontal="center" vertical="top"/>
    </xf>
    <xf numFmtId="0" fontId="67" fillId="0" borderId="44" xfId="0" applyFont="1" applyFill="1" applyBorder="1" applyAlignment="1">
      <alignment wrapText="1"/>
    </xf>
    <xf numFmtId="0" fontId="67" fillId="0" borderId="10" xfId="0" applyFont="1" applyFill="1" applyBorder="1"/>
    <xf numFmtId="0" fontId="67" fillId="0" borderId="0" xfId="0" applyFont="1" applyFill="1"/>
    <xf numFmtId="0" fontId="67" fillId="0" borderId="88" xfId="0" applyFont="1" applyFill="1" applyBorder="1" applyAlignment="1">
      <alignment horizontal="center" vertical="top"/>
    </xf>
    <xf numFmtId="0" fontId="67" fillId="0" borderId="89" xfId="0" applyFont="1" applyFill="1" applyBorder="1" applyAlignment="1">
      <alignment vertical="top"/>
    </xf>
    <xf numFmtId="0" fontId="67" fillId="0" borderId="90" xfId="0" applyFont="1" applyFill="1" applyBorder="1" applyAlignment="1">
      <alignment horizontal="left" vertical="top"/>
    </xf>
    <xf numFmtId="0" fontId="67" fillId="0" borderId="88" xfId="0" applyFont="1" applyFill="1" applyBorder="1" applyAlignment="1">
      <alignment horizontal="left" vertical="top" wrapText="1"/>
    </xf>
    <xf numFmtId="0" fontId="67" fillId="0" borderId="88" xfId="0" quotePrefix="1" applyFont="1" applyFill="1" applyBorder="1" applyAlignment="1">
      <alignment vertical="top" wrapText="1"/>
    </xf>
    <xf numFmtId="0" fontId="67" fillId="0" borderId="87" xfId="0" applyFont="1" applyFill="1" applyBorder="1" applyAlignment="1">
      <alignment horizontal="center" vertical="top"/>
    </xf>
    <xf numFmtId="0" fontId="67" fillId="0" borderId="85" xfId="0" applyFont="1" applyFill="1" applyBorder="1" applyAlignment="1">
      <alignment vertical="top"/>
    </xf>
    <xf numFmtId="0" fontId="67" fillId="0" borderId="86" xfId="0" applyFont="1" applyFill="1" applyBorder="1" applyAlignment="1">
      <alignment horizontal="left" vertical="top"/>
    </xf>
    <xf numFmtId="0" fontId="67" fillId="0" borderId="87" xfId="0" applyFont="1" applyFill="1" applyBorder="1" applyAlignment="1">
      <alignment horizontal="left" vertical="top" wrapText="1"/>
    </xf>
    <xf numFmtId="0" fontId="67" fillId="0" borderId="87" xfId="0" quotePrefix="1" applyFont="1" applyFill="1" applyBorder="1" applyAlignment="1">
      <alignment vertical="top" wrapText="1"/>
    </xf>
    <xf numFmtId="0" fontId="90" fillId="0" borderId="7" xfId="0" applyFont="1" applyFill="1" applyBorder="1" applyAlignment="1">
      <alignment horizontal="left" vertical="top"/>
    </xf>
    <xf numFmtId="0" fontId="67" fillId="0" borderId="44" xfId="0" applyFont="1" applyFill="1" applyBorder="1" applyAlignment="1">
      <alignment vertical="top"/>
    </xf>
    <xf numFmtId="0" fontId="67" fillId="0" borderId="44" xfId="0" applyFont="1" applyFill="1" applyBorder="1" applyAlignment="1">
      <alignment horizontal="left" vertical="top"/>
    </xf>
    <xf numFmtId="0" fontId="67" fillId="0" borderId="44" xfId="0" applyFont="1" applyFill="1" applyBorder="1" applyAlignment="1">
      <alignment horizontal="center" vertical="top"/>
    </xf>
    <xf numFmtId="0" fontId="67" fillId="0" borderId="44" xfId="0" applyFont="1" applyFill="1" applyBorder="1" applyAlignment="1">
      <alignment horizontal="left" vertical="top" wrapText="1"/>
    </xf>
    <xf numFmtId="0" fontId="67" fillId="0" borderId="44" xfId="0" quotePrefix="1" applyFont="1" applyFill="1" applyBorder="1" applyAlignment="1">
      <alignment vertical="top" wrapText="1"/>
    </xf>
    <xf numFmtId="0" fontId="67" fillId="0" borderId="44" xfId="0" applyFont="1" applyFill="1" applyBorder="1" applyAlignment="1">
      <alignment horizontal="left" vertical="center" wrapText="1"/>
    </xf>
    <xf numFmtId="0" fontId="67" fillId="0" borderId="81" xfId="0" applyFont="1" applyFill="1" applyBorder="1" applyAlignment="1">
      <alignment horizontal="center" vertical="top"/>
    </xf>
    <xf numFmtId="0" fontId="67" fillId="0" borderId="79" xfId="0" applyFont="1" applyFill="1" applyBorder="1" applyAlignment="1">
      <alignment horizontal="left" vertical="top"/>
    </xf>
    <xf numFmtId="0" fontId="67" fillId="0" borderId="80" xfId="0" applyFont="1" applyFill="1" applyBorder="1" applyAlignment="1">
      <alignment horizontal="left" vertical="top"/>
    </xf>
    <xf numFmtId="0" fontId="67" fillId="0" borderId="81" xfId="0" applyFont="1" applyFill="1" applyBorder="1" applyAlignment="1">
      <alignment horizontal="left" vertical="top" wrapText="1"/>
    </xf>
    <xf numFmtId="0" fontId="67" fillId="0" borderId="81" xfId="0" quotePrefix="1" applyFont="1" applyFill="1" applyBorder="1" applyAlignment="1">
      <alignment vertical="top" wrapText="1"/>
    </xf>
    <xf numFmtId="0" fontId="67" fillId="0" borderId="3" xfId="0" quotePrefix="1" applyFont="1" applyFill="1" applyBorder="1" applyAlignment="1">
      <alignment vertical="top" wrapText="1"/>
    </xf>
    <xf numFmtId="0" fontId="67" fillId="0" borderId="0" xfId="0" applyFont="1" applyFill="1" applyBorder="1"/>
    <xf numFmtId="0" fontId="67" fillId="0" borderId="84" xfId="0" applyFont="1" applyFill="1" applyBorder="1" applyAlignment="1">
      <alignment horizontal="center" vertical="top"/>
    </xf>
    <xf numFmtId="0" fontId="67" fillId="0" borderId="82" xfId="0" applyFont="1" applyFill="1" applyBorder="1" applyAlignment="1">
      <alignment vertical="top"/>
    </xf>
    <xf numFmtId="0" fontId="67" fillId="0" borderId="83" xfId="0" applyFont="1" applyFill="1" applyBorder="1" applyAlignment="1">
      <alignment vertical="top"/>
    </xf>
    <xf numFmtId="0" fontId="67" fillId="0" borderId="84" xfId="0" applyFont="1" applyFill="1" applyBorder="1" applyAlignment="1">
      <alignment vertical="top"/>
    </xf>
    <xf numFmtId="0" fontId="68" fillId="0" borderId="84" xfId="0" applyFont="1" applyFill="1" applyBorder="1" applyAlignment="1">
      <alignment horizontal="center" vertical="top" wrapText="1"/>
    </xf>
    <xf numFmtId="0" fontId="68" fillId="0" borderId="84" xfId="0" applyFont="1" applyBorder="1" applyAlignment="1">
      <alignment vertical="top" wrapText="1"/>
    </xf>
    <xf numFmtId="0" fontId="67" fillId="0" borderId="0" xfId="0" applyFont="1" applyFill="1" applyBorder="1" applyAlignment="1">
      <alignment vertical="top"/>
    </xf>
    <xf numFmtId="0" fontId="68" fillId="0" borderId="84" xfId="0" applyFont="1" applyFill="1" applyBorder="1" applyAlignment="1">
      <alignment horizontal="center" vertical="top"/>
    </xf>
    <xf numFmtId="0" fontId="68" fillId="0" borderId="84" xfId="0" applyFont="1" applyBorder="1" applyAlignment="1">
      <alignment horizontal="left" vertical="top" wrapText="1"/>
    </xf>
    <xf numFmtId="0" fontId="67" fillId="3" borderId="84" xfId="0" applyFont="1" applyFill="1" applyBorder="1" applyAlignment="1">
      <alignment horizontal="center" vertical="top"/>
    </xf>
    <xf numFmtId="0" fontId="67" fillId="0" borderId="82" xfId="0" applyFont="1" applyFill="1" applyBorder="1" applyAlignment="1">
      <alignment horizontal="left" vertical="top"/>
    </xf>
    <xf numFmtId="0" fontId="67" fillId="0" borderId="83" xfId="0" applyFont="1" applyFill="1" applyBorder="1" applyAlignment="1">
      <alignment horizontal="left" vertical="top"/>
    </xf>
    <xf numFmtId="0" fontId="67" fillId="0" borderId="84" xfId="0" applyFont="1" applyFill="1" applyBorder="1" applyAlignment="1">
      <alignment horizontal="left" vertical="top" wrapText="1"/>
    </xf>
    <xf numFmtId="0" fontId="67" fillId="0" borderId="8" xfId="0" applyFont="1" applyFill="1" applyBorder="1" applyAlignment="1">
      <alignment vertical="top" wrapText="1"/>
    </xf>
    <xf numFmtId="0" fontId="68" fillId="0" borderId="82" xfId="0" applyFont="1" applyFill="1" applyBorder="1" applyAlignment="1">
      <alignment vertical="top"/>
    </xf>
    <xf numFmtId="0" fontId="68" fillId="0" borderId="83" xfId="0" applyFont="1" applyFill="1" applyBorder="1" applyAlignment="1">
      <alignment vertical="top"/>
    </xf>
    <xf numFmtId="0" fontId="68" fillId="0" borderId="84" xfId="0" applyFont="1" applyFill="1" applyBorder="1" applyAlignment="1">
      <alignment vertical="top" wrapText="1"/>
    </xf>
    <xf numFmtId="0" fontId="68" fillId="0" borderId="0" xfId="0" applyFont="1" applyFill="1" applyBorder="1"/>
    <xf numFmtId="0" fontId="67" fillId="0" borderId="82" xfId="0" applyFont="1" applyBorder="1" applyAlignment="1">
      <alignment horizontal="left" vertical="top"/>
    </xf>
    <xf numFmtId="0" fontId="91" fillId="0" borderId="83" xfId="0" applyFont="1" applyBorder="1" applyAlignment="1">
      <alignment vertical="top"/>
    </xf>
    <xf numFmtId="0" fontId="67" fillId="0" borderId="84" xfId="0" applyFont="1" applyBorder="1" applyAlignment="1">
      <alignment horizontal="center" vertical="top"/>
    </xf>
    <xf numFmtId="0" fontId="67" fillId="0" borderId="84" xfId="0" applyFont="1" applyBorder="1" applyAlignment="1">
      <alignment horizontal="center" vertical="top" wrapText="1"/>
    </xf>
    <xf numFmtId="0" fontId="67" fillId="0" borderId="84" xfId="0" applyFont="1" applyBorder="1" applyAlignment="1">
      <alignment vertical="top" wrapText="1"/>
    </xf>
    <xf numFmtId="0" fontId="68" fillId="0" borderId="87" xfId="0" applyFont="1" applyFill="1" applyBorder="1" applyAlignment="1">
      <alignment horizontal="center" vertical="top"/>
    </xf>
    <xf numFmtId="0" fontId="91" fillId="0" borderId="85" xfId="0" applyFont="1" applyFill="1" applyBorder="1" applyAlignment="1">
      <alignment vertical="top"/>
    </xf>
    <xf numFmtId="0" fontId="91" fillId="0" borderId="86" xfId="0" applyFont="1" applyFill="1" applyBorder="1" applyAlignment="1">
      <alignment vertical="top"/>
    </xf>
    <xf numFmtId="0" fontId="91" fillId="0" borderId="87" xfId="0" applyFont="1" applyFill="1" applyBorder="1" applyAlignment="1">
      <alignment horizontal="center" vertical="top"/>
    </xf>
    <xf numFmtId="0" fontId="68" fillId="0" borderId="87" xfId="0" applyFont="1" applyFill="1" applyBorder="1" applyAlignment="1">
      <alignment vertical="top" wrapText="1"/>
    </xf>
    <xf numFmtId="0" fontId="91" fillId="0" borderId="87" xfId="0" applyFont="1" applyBorder="1" applyAlignment="1">
      <alignment vertical="top" wrapText="1"/>
    </xf>
    <xf numFmtId="0" fontId="67" fillId="0" borderId="4" xfId="0" applyFont="1" applyFill="1" applyBorder="1" applyAlignment="1">
      <alignment vertical="top" wrapText="1"/>
    </xf>
    <xf numFmtId="0" fontId="68" fillId="0" borderId="0" xfId="0" applyFont="1" applyFill="1" applyBorder="1" applyAlignment="1">
      <alignment horizontal="center" vertical="top"/>
    </xf>
    <xf numFmtId="0" fontId="91" fillId="0" borderId="0" xfId="0" applyFont="1" applyFill="1" applyBorder="1" applyAlignment="1">
      <alignment vertical="top"/>
    </xf>
    <xf numFmtId="0" fontId="91" fillId="0" borderId="0" xfId="0" applyFont="1" applyFill="1" applyBorder="1" applyAlignment="1">
      <alignment horizontal="center" vertical="top"/>
    </xf>
    <xf numFmtId="0" fontId="68" fillId="0" borderId="0" xfId="0" applyFont="1" applyFill="1" applyBorder="1" applyAlignment="1">
      <alignment vertical="top"/>
    </xf>
    <xf numFmtId="0" fontId="91" fillId="0" borderId="0" xfId="0" applyFont="1" applyBorder="1" applyAlignment="1">
      <alignment vertical="top" wrapText="1"/>
    </xf>
    <xf numFmtId="0" fontId="67" fillId="0" borderId="1" xfId="0" applyFont="1" applyFill="1" applyBorder="1" applyAlignment="1">
      <alignment horizontal="left"/>
    </xf>
    <xf numFmtId="0" fontId="67" fillId="0" borderId="1" xfId="0" applyFont="1" applyFill="1" applyBorder="1" applyAlignment="1">
      <alignment horizontal="center"/>
    </xf>
    <xf numFmtId="0" fontId="67" fillId="0" borderId="1" xfId="0" applyFont="1" applyFill="1" applyBorder="1" applyAlignment="1">
      <alignment horizontal="left" vertical="top" wrapText="1"/>
    </xf>
    <xf numFmtId="0" fontId="67" fillId="0" borderId="1" xfId="0" applyFont="1" applyFill="1" applyBorder="1" applyAlignment="1">
      <alignment wrapText="1"/>
    </xf>
    <xf numFmtId="0" fontId="67" fillId="0" borderId="1" xfId="0" applyFont="1" applyFill="1" applyBorder="1"/>
    <xf numFmtId="0" fontId="66" fillId="0" borderId="2" xfId="0" applyFont="1" applyFill="1" applyBorder="1" applyAlignment="1">
      <alignment horizontal="center" vertical="top"/>
    </xf>
    <xf numFmtId="0" fontId="66" fillId="0" borderId="2" xfId="0" applyFont="1" applyFill="1" applyBorder="1" applyAlignment="1">
      <alignment horizontal="center"/>
    </xf>
    <xf numFmtId="0" fontId="66" fillId="0" borderId="2" xfId="0" applyFont="1" applyFill="1" applyBorder="1" applyAlignment="1">
      <alignment horizontal="center" vertical="top" wrapText="1"/>
    </xf>
    <xf numFmtId="0" fontId="67" fillId="0" borderId="81" xfId="0" applyFont="1" applyFill="1" applyBorder="1" applyAlignment="1">
      <alignment horizontal="center" vertical="top" wrapText="1"/>
    </xf>
    <xf numFmtId="0" fontId="68" fillId="0" borderId="81" xfId="0" applyFont="1" applyFill="1" applyBorder="1" applyAlignment="1">
      <alignment horizontal="left" vertical="top" wrapText="1"/>
    </xf>
    <xf numFmtId="0" fontId="68" fillId="0" borderId="83" xfId="0" applyFont="1" applyBorder="1" applyAlignment="1">
      <alignment vertical="top"/>
    </xf>
    <xf numFmtId="0" fontId="68" fillId="0" borderId="84" xfId="0" applyFont="1" applyBorder="1" applyAlignment="1">
      <alignment horizontal="center" vertical="top"/>
    </xf>
    <xf numFmtId="0" fontId="68" fillId="0" borderId="84" xfId="0" applyFont="1" applyBorder="1" applyAlignment="1">
      <alignment vertical="top"/>
    </xf>
    <xf numFmtId="0" fontId="67" fillId="0" borderId="0" xfId="0" applyFont="1" applyBorder="1"/>
    <xf numFmtId="0" fontId="68" fillId="0" borderId="84" xfId="0" applyFont="1" applyFill="1" applyBorder="1" applyAlignment="1">
      <alignment vertical="top"/>
    </xf>
    <xf numFmtId="0" fontId="68" fillId="0" borderId="84" xfId="0" applyFont="1" applyFill="1" applyBorder="1" applyAlignment="1">
      <alignment horizontal="left" vertical="top" wrapText="1"/>
    </xf>
    <xf numFmtId="0" fontId="67" fillId="0" borderId="8" xfId="0" applyFont="1" applyBorder="1"/>
    <xf numFmtId="0" fontId="67" fillId="0" borderId="8" xfId="0" quotePrefix="1" applyFont="1" applyFill="1" applyBorder="1" applyAlignment="1">
      <alignment vertical="top" wrapText="1"/>
    </xf>
    <xf numFmtId="0" fontId="67" fillId="0" borderId="83" xfId="0" applyFont="1" applyBorder="1" applyAlignment="1">
      <alignment horizontal="left" vertical="top"/>
    </xf>
    <xf numFmtId="0" fontId="67" fillId="0" borderId="84" xfId="0" applyFont="1" applyBorder="1" applyAlignment="1">
      <alignment horizontal="left" vertical="top"/>
    </xf>
    <xf numFmtId="0" fontId="67" fillId="0" borderId="0" xfId="0" applyFont="1" applyFill="1" applyAlignment="1">
      <alignment vertical="top"/>
    </xf>
    <xf numFmtId="0" fontId="67" fillId="0" borderId="84" xfId="0" applyFont="1" applyFill="1" applyBorder="1" applyAlignment="1">
      <alignment horizontal="left" vertical="top"/>
    </xf>
    <xf numFmtId="0" fontId="67" fillId="0" borderId="82" xfId="0" applyFont="1" applyFill="1" applyBorder="1" applyAlignment="1">
      <alignment horizontal="left"/>
    </xf>
    <xf numFmtId="0" fontId="67" fillId="0" borderId="83" xfId="0" applyFont="1" applyFill="1" applyBorder="1" applyAlignment="1">
      <alignment horizontal="left"/>
    </xf>
    <xf numFmtId="0" fontId="67" fillId="0" borderId="84" xfId="0" applyFont="1" applyFill="1" applyBorder="1" applyAlignment="1">
      <alignment horizontal="center"/>
    </xf>
    <xf numFmtId="0" fontId="67" fillId="0" borderId="84" xfId="0" applyFont="1" applyFill="1" applyBorder="1" applyAlignment="1">
      <alignment horizontal="left"/>
    </xf>
    <xf numFmtId="0" fontId="67" fillId="0" borderId="84" xfId="0" applyFont="1" applyFill="1" applyBorder="1" applyAlignment="1">
      <alignment wrapText="1"/>
    </xf>
    <xf numFmtId="0" fontId="67" fillId="0" borderId="8" xfId="0" applyFont="1" applyFill="1" applyBorder="1"/>
    <xf numFmtId="0" fontId="67" fillId="0" borderId="85" xfId="0" applyFont="1" applyFill="1" applyBorder="1" applyAlignment="1">
      <alignment horizontal="left"/>
    </xf>
    <xf numFmtId="0" fontId="67" fillId="0" borderId="86" xfId="0" applyFont="1" applyFill="1" applyBorder="1" applyAlignment="1">
      <alignment horizontal="left"/>
    </xf>
    <xf numFmtId="0" fontId="67" fillId="0" borderId="87" xfId="0" applyFont="1" applyFill="1" applyBorder="1" applyAlignment="1">
      <alignment horizontal="center"/>
    </xf>
    <xf numFmtId="0" fontId="67" fillId="0" borderId="87" xfId="0" applyFont="1" applyFill="1" applyBorder="1" applyAlignment="1">
      <alignment horizontal="left"/>
    </xf>
    <xf numFmtId="0" fontId="67" fillId="0" borderId="87" xfId="12" applyFont="1" applyFill="1" applyBorder="1" applyAlignment="1">
      <alignment horizontal="center" vertical="top"/>
    </xf>
    <xf numFmtId="0" fontId="67" fillId="0" borderId="87" xfId="0" applyFont="1" applyFill="1" applyBorder="1" applyAlignment="1">
      <alignment wrapText="1"/>
    </xf>
    <xf numFmtId="0" fontId="67" fillId="0" borderId="4" xfId="0" applyFont="1" applyFill="1" applyBorder="1"/>
    <xf numFmtId="0" fontId="67" fillId="0" borderId="44" xfId="0" applyFont="1" applyFill="1" applyBorder="1" applyAlignment="1">
      <alignment horizontal="left"/>
    </xf>
    <xf numFmtId="0" fontId="67" fillId="0" borderId="44" xfId="0" applyFont="1" applyFill="1" applyBorder="1" applyAlignment="1">
      <alignment horizontal="center"/>
    </xf>
    <xf numFmtId="0" fontId="68" fillId="0" borderId="44" xfId="0" applyFont="1" applyFill="1" applyBorder="1" applyAlignment="1">
      <alignment horizontal="center" vertical="top"/>
    </xf>
    <xf numFmtId="0" fontId="67" fillId="0" borderId="44" xfId="0" quotePrefix="1" applyFont="1" applyFill="1" applyBorder="1" applyAlignment="1">
      <alignment horizontal="left" vertical="top" wrapText="1"/>
    </xf>
    <xf numFmtId="0" fontId="67" fillId="0" borderId="81" xfId="0" applyFont="1" applyBorder="1" applyAlignment="1">
      <alignment horizontal="center" vertical="top"/>
    </xf>
    <xf numFmtId="0" fontId="68" fillId="0" borderId="81" xfId="0" applyFont="1" applyBorder="1" applyAlignment="1">
      <alignment horizontal="center" vertical="top"/>
    </xf>
    <xf numFmtId="0" fontId="68" fillId="0" borderId="81" xfId="0" applyFont="1" applyBorder="1" applyAlignment="1">
      <alignment vertical="top"/>
    </xf>
    <xf numFmtId="0" fontId="68" fillId="0" borderId="81" xfId="0" applyFont="1" applyFill="1" applyBorder="1" applyAlignment="1">
      <alignment horizontal="center" vertical="top"/>
    </xf>
    <xf numFmtId="0" fontId="68" fillId="0" borderId="81" xfId="0" applyFont="1" applyBorder="1" applyAlignment="1">
      <alignment vertical="top" wrapText="1"/>
    </xf>
    <xf numFmtId="0" fontId="67" fillId="0" borderId="3" xfId="0" quotePrefix="1" applyFont="1" applyFill="1" applyBorder="1" applyAlignment="1">
      <alignment horizontal="left" vertical="top" wrapText="1"/>
    </xf>
    <xf numFmtId="0" fontId="67" fillId="0" borderId="84" xfId="0" applyFont="1" applyFill="1" applyBorder="1" applyAlignment="1">
      <alignment vertical="top" wrapText="1"/>
    </xf>
    <xf numFmtId="0" fontId="67" fillId="0" borderId="8" xfId="0" applyFont="1" applyFill="1" applyBorder="1" applyAlignment="1">
      <alignment horizontal="left" vertical="top" wrapText="1"/>
    </xf>
    <xf numFmtId="49" fontId="67" fillId="0" borderId="84" xfId="0" applyNumberFormat="1" applyFont="1" applyFill="1" applyBorder="1" applyAlignment="1">
      <alignment horizontal="center" vertical="top"/>
    </xf>
    <xf numFmtId="0" fontId="67" fillId="0" borderId="82" xfId="12" applyFont="1" applyFill="1" applyBorder="1" applyAlignment="1">
      <alignment vertical="top"/>
    </xf>
    <xf numFmtId="0" fontId="67" fillId="0" borderId="83" xfId="12" applyFont="1" applyFill="1" applyBorder="1" applyAlignment="1">
      <alignment horizontal="left" vertical="top"/>
    </xf>
    <xf numFmtId="0" fontId="67" fillId="0" borderId="84" xfId="12" applyFont="1" applyFill="1" applyBorder="1" applyAlignment="1">
      <alignment horizontal="center" vertical="top"/>
    </xf>
    <xf numFmtId="0" fontId="67" fillId="0" borderId="87" xfId="0" applyFont="1" applyFill="1" applyBorder="1" applyAlignment="1">
      <alignment vertical="top" wrapText="1"/>
    </xf>
    <xf numFmtId="0" fontId="67" fillId="0" borderId="4" xfId="0" applyFont="1" applyFill="1" applyBorder="1" applyAlignment="1">
      <alignment horizontal="left" vertical="top" wrapText="1"/>
    </xf>
    <xf numFmtId="0" fontId="67" fillId="0" borderId="0" xfId="0" applyFont="1" applyFill="1" applyBorder="1" applyAlignment="1">
      <alignment horizontal="center"/>
    </xf>
    <xf numFmtId="0" fontId="67" fillId="0" borderId="0" xfId="0" applyFont="1" applyFill="1" applyBorder="1" applyAlignment="1">
      <alignment wrapText="1"/>
    </xf>
    <xf numFmtId="0" fontId="5" fillId="0" borderId="0" xfId="0" applyFont="1"/>
    <xf numFmtId="0" fontId="8" fillId="24" borderId="7" xfId="0" applyFont="1" applyFill="1" applyBorder="1" applyAlignment="1">
      <alignment horizontal="center" vertical="center" wrapText="1"/>
    </xf>
    <xf numFmtId="0" fontId="8" fillId="24" borderId="2" xfId="0" applyFont="1" applyFill="1" applyBorder="1" applyAlignment="1">
      <alignment horizontal="center" vertical="center"/>
    </xf>
    <xf numFmtId="0" fontId="9" fillId="24" borderId="2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right" vertical="top"/>
    </xf>
    <xf numFmtId="0" fontId="5" fillId="0" borderId="0" xfId="0" applyFont="1" applyBorder="1"/>
    <xf numFmtId="0" fontId="5" fillId="0" borderId="8" xfId="0" applyFont="1" applyBorder="1" applyAlignment="1">
      <alignment horizontal="right"/>
    </xf>
    <xf numFmtId="0" fontId="39" fillId="0" borderId="8" xfId="0" applyFont="1" applyFill="1" applyBorder="1" applyAlignment="1">
      <alignment horizontal="center" vertical="top"/>
    </xf>
    <xf numFmtId="0" fontId="39" fillId="0" borderId="8" xfId="0" applyFont="1" applyFill="1" applyBorder="1" applyAlignment="1">
      <alignment horizontal="right" vertical="center"/>
    </xf>
    <xf numFmtId="0" fontId="5" fillId="0" borderId="8" xfId="0" applyFont="1" applyBorder="1"/>
    <xf numFmtId="0" fontId="39" fillId="0" borderId="0" xfId="0" quotePrefix="1" applyFont="1" applyBorder="1"/>
    <xf numFmtId="0" fontId="39" fillId="0" borderId="8" xfId="0" quotePrefix="1" applyFont="1" applyBorder="1" applyAlignment="1">
      <alignment horizontal="right"/>
    </xf>
    <xf numFmtId="0" fontId="39" fillId="0" borderId="31" xfId="0" applyFont="1" applyFill="1" applyBorder="1" applyAlignment="1">
      <alignment horizontal="right" vertical="center"/>
    </xf>
    <xf numFmtId="0" fontId="39" fillId="0" borderId="31" xfId="0" applyFont="1" applyFill="1" applyBorder="1" applyAlignment="1">
      <alignment horizontal="right"/>
    </xf>
    <xf numFmtId="0" fontId="39" fillId="0" borderId="8" xfId="0" quotePrefix="1" applyFont="1" applyFill="1" applyBorder="1" applyAlignment="1">
      <alignment horizontal="right"/>
    </xf>
    <xf numFmtId="0" fontId="39" fillId="0" borderId="8" xfId="0" applyFont="1" applyFill="1" applyBorder="1" applyAlignment="1">
      <alignment horizontal="center" vertical="center"/>
    </xf>
    <xf numFmtId="0" fontId="95" fillId="0" borderId="31" xfId="0" applyFont="1" applyFill="1" applyBorder="1" applyAlignment="1">
      <alignment horizontal="left" vertical="top"/>
    </xf>
    <xf numFmtId="0" fontId="5" fillId="0" borderId="31" xfId="0" applyFont="1" applyFill="1" applyBorder="1" applyAlignment="1">
      <alignment horizontal="right"/>
    </xf>
    <xf numFmtId="0" fontId="5" fillId="0" borderId="31" xfId="0" applyFont="1" applyFill="1" applyBorder="1" applyAlignment="1">
      <alignment horizontal="right" vertical="top"/>
    </xf>
    <xf numFmtId="0" fontId="39" fillId="0" borderId="8" xfId="0" applyFont="1" applyFill="1" applyBorder="1" applyAlignment="1">
      <alignment horizontal="right" vertical="center" wrapText="1"/>
    </xf>
    <xf numFmtId="0" fontId="39" fillId="0" borderId="8" xfId="0" quotePrefix="1" applyFont="1" applyFill="1" applyBorder="1" applyAlignment="1">
      <alignment horizontal="right" vertical="top"/>
    </xf>
    <xf numFmtId="0" fontId="96" fillId="0" borderId="4" xfId="0" quotePrefix="1" applyFont="1" applyBorder="1" applyAlignment="1">
      <alignment horizontal="right" vertical="center"/>
    </xf>
    <xf numFmtId="0" fontId="39" fillId="0" borderId="8" xfId="0" applyFont="1" applyBorder="1" applyAlignment="1">
      <alignment horizontal="right"/>
    </xf>
    <xf numFmtId="0" fontId="39" fillId="0" borderId="8" xfId="0" applyFont="1" applyFill="1" applyBorder="1" applyAlignment="1">
      <alignment horizontal="left" vertical="top"/>
    </xf>
    <xf numFmtId="0" fontId="39" fillId="0" borderId="75" xfId="0" applyFont="1" applyBorder="1"/>
    <xf numFmtId="0" fontId="39" fillId="0" borderId="31" xfId="0" applyFont="1" applyFill="1" applyBorder="1" applyAlignment="1">
      <alignment horizontal="right" vertical="top"/>
    </xf>
    <xf numFmtId="0" fontId="39" fillId="0" borderId="75" xfId="0" applyFont="1" applyBorder="1" applyAlignment="1">
      <alignment horizontal="right"/>
    </xf>
    <xf numFmtId="0" fontId="39" fillId="0" borderId="75" xfId="0" applyFont="1" applyFill="1" applyBorder="1" applyAlignment="1">
      <alignment horizontal="right"/>
    </xf>
    <xf numFmtId="0" fontId="39" fillId="0" borderId="75" xfId="0" applyFont="1" applyBorder="1" applyAlignment="1">
      <alignment horizontal="right" vertical="center"/>
    </xf>
    <xf numFmtId="0" fontId="39" fillId="0" borderId="8" xfId="0" quotePrefix="1" applyFont="1" applyFill="1" applyBorder="1" applyAlignment="1">
      <alignment horizontal="left" vertical="top"/>
    </xf>
    <xf numFmtId="0" fontId="39" fillId="0" borderId="31" xfId="0" applyFont="1" applyFill="1" applyBorder="1" applyAlignment="1">
      <alignment horizontal="center" vertical="top"/>
    </xf>
    <xf numFmtId="0" fontId="39" fillId="0" borderId="75" xfId="0" quotePrefix="1" applyFont="1" applyFill="1" applyBorder="1" applyAlignment="1">
      <alignment horizontal="left" vertical="top"/>
    </xf>
    <xf numFmtId="0" fontId="39" fillId="0" borderId="75" xfId="0" quotePrefix="1" applyFont="1" applyFill="1" applyBorder="1" applyAlignment="1">
      <alignment horizontal="right" vertical="top"/>
    </xf>
    <xf numFmtId="0" fontId="10" fillId="0" borderId="8" xfId="0" quotePrefix="1" applyFont="1" applyFill="1" applyBorder="1" applyAlignment="1">
      <alignment horizontal="left" vertical="top"/>
    </xf>
    <xf numFmtId="0" fontId="39" fillId="0" borderId="8" xfId="0" applyFont="1" applyBorder="1" applyAlignment="1">
      <alignment horizontal="right" vertical="center"/>
    </xf>
    <xf numFmtId="0" fontId="39" fillId="0" borderId="0" xfId="0" quotePrefix="1" applyFont="1" applyFill="1" applyBorder="1" applyAlignment="1">
      <alignment horizontal="left" vertical="top"/>
    </xf>
    <xf numFmtId="0" fontId="96" fillId="0" borderId="8" xfId="0" quotePrefix="1" applyFont="1" applyFill="1" applyBorder="1" applyAlignment="1">
      <alignment horizontal="left" vertical="top"/>
    </xf>
    <xf numFmtId="0" fontId="95" fillId="0" borderId="31" xfId="0" applyFont="1" applyFill="1" applyBorder="1" applyAlignment="1">
      <alignment horizontal="left"/>
    </xf>
    <xf numFmtId="0" fontId="39" fillId="0" borderId="13" xfId="0" applyFont="1" applyBorder="1" applyAlignment="1">
      <alignment horizontal="right"/>
    </xf>
    <xf numFmtId="0" fontId="96" fillId="0" borderId="13" xfId="0" quotePrefix="1" applyFont="1" applyFill="1" applyBorder="1" applyAlignment="1">
      <alignment horizontal="left" vertical="top"/>
    </xf>
    <xf numFmtId="0" fontId="96" fillId="0" borderId="4" xfId="0" quotePrefix="1" applyFont="1" applyFill="1" applyBorder="1" applyAlignment="1">
      <alignment horizontal="left" vertical="top"/>
    </xf>
    <xf numFmtId="0" fontId="39" fillId="0" borderId="4" xfId="0" applyFont="1" applyFill="1" applyBorder="1" applyAlignment="1">
      <alignment horizontal="center" vertical="center"/>
    </xf>
    <xf numFmtId="0" fontId="39" fillId="0" borderId="6" xfId="0" applyFont="1" applyFill="1" applyBorder="1" applyAlignment="1">
      <alignment horizontal="center" vertical="top"/>
    </xf>
    <xf numFmtId="0" fontId="95" fillId="0" borderId="6" xfId="0" applyFont="1" applyFill="1" applyBorder="1" applyAlignment="1">
      <alignment horizontal="left" vertical="top"/>
    </xf>
    <xf numFmtId="0" fontId="39" fillId="0" borderId="0" xfId="0" applyFont="1" applyFill="1" applyBorder="1" applyAlignment="1">
      <alignment horizontal="left" vertical="top"/>
    </xf>
    <xf numFmtId="0" fontId="39" fillId="0" borderId="8" xfId="0" applyFont="1" applyFill="1" applyBorder="1" applyAlignment="1">
      <alignment horizontal="right"/>
    </xf>
    <xf numFmtId="0" fontId="39" fillId="0" borderId="0" xfId="0" applyFont="1" applyFill="1" applyBorder="1" applyAlignment="1">
      <alignment horizontal="left"/>
    </xf>
    <xf numFmtId="0" fontId="97" fillId="0" borderId="8" xfId="0" applyFont="1" applyFill="1" applyBorder="1" applyAlignment="1">
      <alignment horizontal="center" vertical="top"/>
    </xf>
    <xf numFmtId="0" fontId="97" fillId="0" borderId="31" xfId="0" applyFont="1" applyFill="1" applyBorder="1" applyAlignment="1">
      <alignment horizontal="right" vertical="top"/>
    </xf>
    <xf numFmtId="0" fontId="97" fillId="0" borderId="31" xfId="0" applyFont="1" applyFill="1" applyBorder="1" applyAlignment="1">
      <alignment horizontal="right" vertical="top" wrapText="1"/>
    </xf>
    <xf numFmtId="0" fontId="39" fillId="0" borderId="0" xfId="0" quotePrefix="1" applyFont="1" applyBorder="1" applyAlignment="1">
      <alignment vertical="center"/>
    </xf>
    <xf numFmtId="0" fontId="97" fillId="0" borderId="8" xfId="0" applyFont="1" applyFill="1" applyBorder="1" applyAlignment="1">
      <alignment horizontal="center" vertical="center"/>
    </xf>
    <xf numFmtId="0" fontId="97" fillId="0" borderId="31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39" fillId="0" borderId="75" xfId="0" applyFont="1" applyFill="1" applyBorder="1" applyAlignment="1">
      <alignment horizontal="left" vertical="top"/>
    </xf>
    <xf numFmtId="0" fontId="39" fillId="0" borderId="8" xfId="0" quotePrefix="1" applyFont="1" applyFill="1" applyBorder="1" applyAlignment="1">
      <alignment vertical="top" wrapText="1"/>
    </xf>
    <xf numFmtId="0" fontId="39" fillId="0" borderId="75" xfId="0" applyFont="1" applyFill="1" applyBorder="1" applyAlignment="1">
      <alignment horizontal="left"/>
    </xf>
    <xf numFmtId="0" fontId="39" fillId="0" borderId="75" xfId="0" applyFont="1" applyBorder="1" applyAlignment="1">
      <alignment horizontal="left"/>
    </xf>
    <xf numFmtId="0" fontId="39" fillId="0" borderId="8" xfId="0" quotePrefix="1" applyFont="1" applyFill="1" applyBorder="1" applyAlignment="1">
      <alignment horizontal="right" vertical="top" wrapText="1"/>
    </xf>
    <xf numFmtId="0" fontId="39" fillId="0" borderId="31" xfId="0" applyFont="1" applyFill="1" applyBorder="1" applyAlignment="1">
      <alignment horizontal="left" vertical="top"/>
    </xf>
    <xf numFmtId="0" fontId="5" fillId="0" borderId="8" xfId="0" applyFont="1" applyBorder="1" applyAlignment="1">
      <alignment horizontal="left"/>
    </xf>
    <xf numFmtId="49" fontId="25" fillId="10" borderId="63" xfId="9" applyNumberFormat="1" applyFont="1" applyFill="1" applyBorder="1" applyAlignment="1">
      <alignment horizontal="center" vertical="center" wrapText="1"/>
    </xf>
    <xf numFmtId="49" fontId="25" fillId="10" borderId="6" xfId="9" applyNumberFormat="1" applyFont="1" applyFill="1" applyBorder="1" applyAlignment="1">
      <alignment horizontal="center" vertical="center"/>
    </xf>
    <xf numFmtId="49" fontId="25" fillId="10" borderId="13" xfId="9" applyNumberFormat="1" applyFont="1" applyFill="1" applyBorder="1" applyAlignment="1">
      <alignment horizontal="center" vertical="center"/>
    </xf>
    <xf numFmtId="49" fontId="25" fillId="11" borderId="65" xfId="9" applyNumberFormat="1" applyFont="1" applyFill="1" applyBorder="1" applyAlignment="1">
      <alignment horizontal="center" vertical="center" wrapText="1"/>
    </xf>
    <xf numFmtId="49" fontId="25" fillId="11" borderId="62" xfId="9" applyNumberFormat="1" applyFont="1" applyFill="1" applyBorder="1" applyAlignment="1">
      <alignment horizontal="center" vertical="center" wrapText="1"/>
    </xf>
    <xf numFmtId="49" fontId="25" fillId="11" borderId="61" xfId="9" applyNumberFormat="1" applyFont="1" applyFill="1" applyBorder="1" applyAlignment="1">
      <alignment horizontal="center" vertical="center" wrapText="1"/>
    </xf>
    <xf numFmtId="49" fontId="25" fillId="11" borderId="66" xfId="9" applyNumberFormat="1" applyFont="1" applyFill="1" applyBorder="1" applyAlignment="1">
      <alignment horizontal="center" vertical="center" wrapText="1"/>
    </xf>
    <xf numFmtId="49" fontId="26" fillId="0" borderId="0" xfId="9" applyNumberFormat="1" applyFont="1" applyFill="1" applyBorder="1" applyAlignment="1">
      <alignment horizontal="center"/>
    </xf>
    <xf numFmtId="49" fontId="25" fillId="0" borderId="0" xfId="9" applyNumberFormat="1" applyFont="1" applyFill="1" applyBorder="1" applyAlignment="1">
      <alignment horizontal="center"/>
    </xf>
    <xf numFmtId="49" fontId="25" fillId="0" borderId="0" xfId="9" applyNumberFormat="1" applyFont="1" applyFill="1" applyBorder="1" applyAlignment="1">
      <alignment horizontal="right"/>
    </xf>
    <xf numFmtId="49" fontId="25" fillId="10" borderId="57" xfId="9" applyNumberFormat="1" applyFont="1" applyFill="1" applyBorder="1" applyAlignment="1">
      <alignment horizontal="center" vertical="center" wrapText="1"/>
    </xf>
    <xf numFmtId="49" fontId="25" fillId="10" borderId="41" xfId="9" applyNumberFormat="1" applyFont="1" applyFill="1" applyBorder="1" applyAlignment="1">
      <alignment horizontal="center" vertical="center"/>
    </xf>
    <xf numFmtId="49" fontId="25" fillId="10" borderId="58" xfId="9" applyNumberFormat="1" applyFont="1" applyFill="1" applyBorder="1" applyAlignment="1">
      <alignment horizontal="center" vertical="center"/>
    </xf>
    <xf numFmtId="49" fontId="25" fillId="10" borderId="45" xfId="9" applyNumberFormat="1" applyFont="1" applyFill="1" applyBorder="1" applyAlignment="1">
      <alignment horizontal="center" vertical="center"/>
    </xf>
    <xf numFmtId="49" fontId="25" fillId="10" borderId="32" xfId="9" applyNumberFormat="1" applyFont="1" applyFill="1" applyBorder="1" applyAlignment="1">
      <alignment horizontal="center" vertical="center" wrapText="1"/>
    </xf>
    <xf numFmtId="49" fontId="25" fillId="10" borderId="55" xfId="9" applyNumberFormat="1" applyFont="1" applyFill="1" applyBorder="1" applyAlignment="1">
      <alignment horizontal="center" vertical="center" wrapText="1"/>
    </xf>
    <xf numFmtId="49" fontId="25" fillId="11" borderId="57" xfId="9" applyNumberFormat="1" applyFont="1" applyFill="1" applyBorder="1" applyAlignment="1">
      <alignment horizontal="center" vertical="center" wrapText="1"/>
    </xf>
    <xf numFmtId="49" fontId="25" fillId="11" borderId="41" xfId="9" applyNumberFormat="1" applyFont="1" applyFill="1" applyBorder="1" applyAlignment="1">
      <alignment horizontal="center" vertical="center" wrapText="1"/>
    </xf>
    <xf numFmtId="49" fontId="25" fillId="12" borderId="57" xfId="9" applyNumberFormat="1" applyFont="1" applyFill="1" applyBorder="1" applyAlignment="1">
      <alignment horizontal="center" vertical="center"/>
    </xf>
    <xf numFmtId="49" fontId="25" fillId="12" borderId="11" xfId="9" applyNumberFormat="1" applyFont="1" applyFill="1" applyBorder="1" applyAlignment="1">
      <alignment horizontal="center" vertical="center"/>
    </xf>
    <xf numFmtId="49" fontId="25" fillId="12" borderId="41" xfId="9" applyNumberFormat="1" applyFont="1" applyFill="1" applyBorder="1" applyAlignment="1">
      <alignment horizontal="center" vertical="center"/>
    </xf>
    <xf numFmtId="49" fontId="25" fillId="10" borderId="33" xfId="9" applyNumberFormat="1" applyFont="1" applyFill="1" applyBorder="1" applyAlignment="1">
      <alignment horizontal="center" vertical="center"/>
    </xf>
    <xf numFmtId="49" fontId="25" fillId="10" borderId="51" xfId="9" applyNumberFormat="1" applyFont="1" applyFill="1" applyBorder="1" applyAlignment="1">
      <alignment horizontal="center" vertical="center"/>
    </xf>
    <xf numFmtId="49" fontId="25" fillId="11" borderId="33" xfId="9" applyNumberFormat="1" applyFont="1" applyFill="1" applyBorder="1" applyAlignment="1">
      <alignment horizontal="center" vertical="center"/>
    </xf>
    <xf numFmtId="49" fontId="25" fillId="11" borderId="52" xfId="9" applyNumberFormat="1" applyFont="1" applyFill="1" applyBorder="1" applyAlignment="1">
      <alignment horizontal="center" vertical="center"/>
    </xf>
    <xf numFmtId="49" fontId="25" fillId="11" borderId="62" xfId="9" applyNumberFormat="1" applyFont="1" applyFill="1" applyBorder="1" applyAlignment="1">
      <alignment horizontal="center" vertical="center"/>
    </xf>
    <xf numFmtId="49" fontId="25" fillId="11" borderId="59" xfId="9" applyNumberFormat="1" applyFont="1" applyFill="1" applyBorder="1" applyAlignment="1">
      <alignment horizontal="center" vertical="center"/>
    </xf>
    <xf numFmtId="49" fontId="25" fillId="11" borderId="64" xfId="9" applyNumberFormat="1" applyFont="1" applyFill="1" applyBorder="1" applyAlignment="1">
      <alignment horizontal="center" vertical="center"/>
    </xf>
    <xf numFmtId="49" fontId="25" fillId="11" borderId="47" xfId="9" applyNumberFormat="1" applyFont="1" applyFill="1" applyBorder="1" applyAlignment="1">
      <alignment horizontal="center" vertical="center"/>
    </xf>
    <xf numFmtId="49" fontId="22" fillId="0" borderId="23" xfId="9" applyNumberFormat="1" applyFont="1" applyFill="1" applyBorder="1" applyAlignment="1">
      <alignment horizontal="center" vertical="center"/>
    </xf>
    <xf numFmtId="49" fontId="22" fillId="0" borderId="14" xfId="9" applyNumberFormat="1" applyFont="1" applyFill="1" applyBorder="1" applyAlignment="1">
      <alignment horizontal="center" vertical="center"/>
    </xf>
    <xf numFmtId="49" fontId="14" fillId="11" borderId="34" xfId="9" applyNumberFormat="1" applyFont="1" applyFill="1" applyBorder="1" applyAlignment="1">
      <alignment horizontal="left" vertical="top"/>
    </xf>
    <xf numFmtId="49" fontId="14" fillId="11" borderId="22" xfId="9" applyNumberFormat="1" applyFont="1" applyFill="1" applyBorder="1" applyAlignment="1">
      <alignment horizontal="left" vertical="top"/>
    </xf>
    <xf numFmtId="49" fontId="14" fillId="11" borderId="35" xfId="9" applyNumberFormat="1" applyFont="1" applyFill="1" applyBorder="1" applyAlignment="1">
      <alignment horizontal="left" vertical="top"/>
    </xf>
    <xf numFmtId="49" fontId="14" fillId="10" borderId="3" xfId="9" applyNumberFormat="1" applyFont="1" applyFill="1" applyBorder="1" applyAlignment="1">
      <alignment horizontal="center" vertical="center" wrapText="1"/>
    </xf>
    <xf numFmtId="49" fontId="14" fillId="10" borderId="8" xfId="9" applyNumberFormat="1" applyFont="1" applyFill="1" applyBorder="1" applyAlignment="1">
      <alignment horizontal="center" vertical="center" wrapText="1"/>
    </xf>
    <xf numFmtId="49" fontId="14" fillId="10" borderId="61" xfId="9" applyNumberFormat="1" applyFont="1" applyFill="1" applyBorder="1" applyAlignment="1">
      <alignment horizontal="center" vertical="center"/>
    </xf>
    <xf numFmtId="49" fontId="14" fillId="10" borderId="66" xfId="9" applyNumberFormat="1" applyFont="1" applyFill="1" applyBorder="1" applyAlignment="1">
      <alignment horizontal="center" vertical="center"/>
    </xf>
    <xf numFmtId="49" fontId="25" fillId="10" borderId="60" xfId="9" applyNumberFormat="1" applyFont="1" applyFill="1" applyBorder="1" applyAlignment="1">
      <alignment horizontal="center" vertical="center"/>
    </xf>
    <xf numFmtId="49" fontId="25" fillId="10" borderId="61" xfId="9" applyNumberFormat="1" applyFont="1" applyFill="1" applyBorder="1" applyAlignment="1">
      <alignment horizontal="center" vertical="center"/>
    </xf>
    <xf numFmtId="0" fontId="28" fillId="0" borderId="43" xfId="1" applyFont="1" applyFill="1" applyBorder="1" applyAlignment="1">
      <alignment horizontal="center"/>
    </xf>
    <xf numFmtId="0" fontId="28" fillId="0" borderId="44" xfId="1" applyFont="1" applyFill="1" applyBorder="1" applyAlignment="1">
      <alignment horizontal="center"/>
    </xf>
    <xf numFmtId="0" fontId="28" fillId="0" borderId="46" xfId="1" applyFont="1" applyFill="1" applyBorder="1" applyAlignment="1">
      <alignment horizontal="center"/>
    </xf>
    <xf numFmtId="49" fontId="22" fillId="0" borderId="34" xfId="9" applyNumberFormat="1" applyFont="1" applyFill="1" applyBorder="1" applyAlignment="1">
      <alignment horizontal="center" vertical="center"/>
    </xf>
    <xf numFmtId="49" fontId="22" fillId="0" borderId="22" xfId="9" applyNumberFormat="1" applyFont="1" applyFill="1" applyBorder="1" applyAlignment="1">
      <alignment horizontal="center" vertical="center"/>
    </xf>
    <xf numFmtId="49" fontId="22" fillId="0" borderId="35" xfId="9" applyNumberFormat="1" applyFont="1" applyFill="1" applyBorder="1" applyAlignment="1">
      <alignment horizontal="center" vertical="center"/>
    </xf>
    <xf numFmtId="49" fontId="25" fillId="10" borderId="52" xfId="9" applyNumberFormat="1" applyFont="1" applyFill="1" applyBorder="1" applyAlignment="1">
      <alignment horizontal="center" vertical="center"/>
    </xf>
    <xf numFmtId="49" fontId="25" fillId="10" borderId="59" xfId="9" applyNumberFormat="1" applyFont="1" applyFill="1" applyBorder="1" applyAlignment="1">
      <alignment horizontal="center" vertical="center"/>
    </xf>
    <xf numFmtId="49" fontId="25" fillId="11" borderId="58" xfId="9" applyNumberFormat="1" applyFont="1" applyFill="1" applyBorder="1" applyAlignment="1">
      <alignment horizontal="center" vertical="center" wrapText="1"/>
    </xf>
    <xf numFmtId="49" fontId="25" fillId="11" borderId="45" xfId="9" applyNumberFormat="1" applyFont="1" applyFill="1" applyBorder="1" applyAlignment="1">
      <alignment horizontal="center" vertical="center" wrapText="1"/>
    </xf>
    <xf numFmtId="49" fontId="25" fillId="12" borderId="60" xfId="9" applyNumberFormat="1" applyFont="1" applyFill="1" applyBorder="1" applyAlignment="1">
      <alignment horizontal="center" vertical="center"/>
    </xf>
    <xf numFmtId="49" fontId="25" fillId="12" borderId="3" xfId="9" applyNumberFormat="1" applyFont="1" applyFill="1" applyBorder="1" applyAlignment="1">
      <alignment horizontal="center" vertical="center"/>
    </xf>
    <xf numFmtId="49" fontId="25" fillId="12" borderId="61" xfId="9" applyNumberFormat="1" applyFont="1" applyFill="1" applyBorder="1" applyAlignment="1">
      <alignment horizontal="center" vertical="center"/>
    </xf>
    <xf numFmtId="49" fontId="25" fillId="10" borderId="43" xfId="9" applyNumberFormat="1" applyFont="1" applyFill="1" applyBorder="1" applyAlignment="1">
      <alignment horizontal="center" vertical="center"/>
    </xf>
    <xf numFmtId="49" fontId="25" fillId="10" borderId="44" xfId="9" applyNumberFormat="1" applyFont="1" applyFill="1" applyBorder="1" applyAlignment="1">
      <alignment horizontal="center" vertical="center"/>
    </xf>
    <xf numFmtId="49" fontId="25" fillId="12" borderId="57" xfId="9" applyNumberFormat="1" applyFont="1" applyFill="1" applyBorder="1" applyAlignment="1">
      <alignment horizontal="center" vertical="center" shrinkToFit="1"/>
    </xf>
    <xf numFmtId="49" fontId="25" fillId="12" borderId="41" xfId="9" applyNumberFormat="1" applyFont="1" applyFill="1" applyBorder="1" applyAlignment="1">
      <alignment horizontal="center" vertical="center" shrinkToFit="1"/>
    </xf>
    <xf numFmtId="0" fontId="16" fillId="8" borderId="33" xfId="8" applyFont="1" applyFill="1" applyBorder="1" applyAlignment="1">
      <alignment horizontal="center" vertical="center"/>
    </xf>
    <xf numFmtId="0" fontId="16" fillId="8" borderId="51" xfId="8" applyFont="1" applyFill="1" applyBorder="1" applyAlignment="1">
      <alignment horizontal="center" vertical="center"/>
    </xf>
    <xf numFmtId="0" fontId="16" fillId="8" borderId="52" xfId="8" applyFont="1" applyFill="1" applyBorder="1" applyAlignment="1">
      <alignment horizontal="center" vertical="center"/>
    </xf>
    <xf numFmtId="49" fontId="14" fillId="8" borderId="36" xfId="1" applyNumberFormat="1" applyFont="1" applyFill="1" applyBorder="1" applyAlignment="1">
      <alignment horizontal="center" vertical="center"/>
    </xf>
    <xf numFmtId="49" fontId="14" fillId="8" borderId="18" xfId="1" applyNumberFormat="1" applyFont="1" applyFill="1" applyBorder="1" applyAlignment="1">
      <alignment horizontal="center" vertical="center"/>
    </xf>
    <xf numFmtId="49" fontId="14" fillId="8" borderId="54" xfId="1" applyNumberFormat="1" applyFont="1" applyFill="1" applyBorder="1" applyAlignment="1">
      <alignment horizontal="center" vertical="center"/>
    </xf>
    <xf numFmtId="49" fontId="14" fillId="8" borderId="33" xfId="1" applyNumberFormat="1" applyFont="1" applyFill="1" applyBorder="1" applyAlignment="1">
      <alignment horizontal="center" vertical="center"/>
    </xf>
    <xf numFmtId="49" fontId="14" fillId="8" borderId="51" xfId="1" applyNumberFormat="1" applyFont="1" applyFill="1" applyBorder="1" applyAlignment="1">
      <alignment horizontal="center" vertical="center"/>
    </xf>
    <xf numFmtId="49" fontId="14" fillId="8" borderId="52" xfId="1" applyNumberFormat="1" applyFont="1" applyFill="1" applyBorder="1" applyAlignment="1">
      <alignment horizontal="center" vertical="center"/>
    </xf>
    <xf numFmtId="0" fontId="18" fillId="0" borderId="0" xfId="8" applyFont="1" applyFill="1" applyAlignment="1">
      <alignment horizontal="center"/>
    </xf>
    <xf numFmtId="0" fontId="20" fillId="0" borderId="32" xfId="8" applyFont="1" applyFill="1" applyBorder="1" applyAlignment="1">
      <alignment horizontal="center" vertical="center"/>
    </xf>
    <xf numFmtId="0" fontId="20" fillId="0" borderId="29" xfId="8" applyFont="1" applyFill="1" applyBorder="1" applyAlignment="1">
      <alignment horizontal="center" vertical="center"/>
    </xf>
    <xf numFmtId="0" fontId="20" fillId="6" borderId="32" xfId="8" applyFont="1" applyFill="1" applyBorder="1" applyAlignment="1">
      <alignment horizontal="center" vertical="center"/>
    </xf>
    <xf numFmtId="0" fontId="20" fillId="6" borderId="29" xfId="8" applyFont="1" applyFill="1" applyBorder="1" applyAlignment="1">
      <alignment horizontal="center" vertical="center"/>
    </xf>
    <xf numFmtId="0" fontId="20" fillId="0" borderId="33" xfId="8" applyFont="1" applyFill="1" applyBorder="1" applyAlignment="1">
      <alignment horizontal="center" vertical="center"/>
    </xf>
    <xf numFmtId="0" fontId="20" fillId="0" borderId="36" xfId="8" applyFont="1" applyFill="1" applyBorder="1" applyAlignment="1">
      <alignment horizontal="center" vertical="center"/>
    </xf>
    <xf numFmtId="0" fontId="20" fillId="0" borderId="34" xfId="8" applyFont="1" applyFill="1" applyBorder="1" applyAlignment="1">
      <alignment horizontal="center"/>
    </xf>
    <xf numFmtId="0" fontId="20" fillId="0" borderId="35" xfId="8" applyFont="1" applyFill="1" applyBorder="1" applyAlignment="1">
      <alignment horizontal="center"/>
    </xf>
    <xf numFmtId="0" fontId="11" fillId="0" borderId="32" xfId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horizontal="center" vertical="center"/>
    </xf>
    <xf numFmtId="0" fontId="10" fillId="25" borderId="56" xfId="0" applyFont="1" applyFill="1" applyBorder="1" applyAlignment="1">
      <alignment horizontal="left" vertical="top"/>
    </xf>
    <xf numFmtId="0" fontId="10" fillId="25" borderId="9" xfId="0" applyFont="1" applyFill="1" applyBorder="1" applyAlignment="1">
      <alignment horizontal="left" vertical="top"/>
    </xf>
    <xf numFmtId="0" fontId="10" fillId="25" borderId="5" xfId="0" applyFont="1" applyFill="1" applyBorder="1" applyAlignment="1">
      <alignment horizontal="left" vertical="top"/>
    </xf>
    <xf numFmtId="0" fontId="92" fillId="0" borderId="0" xfId="0" applyFont="1" applyFill="1" applyAlignment="1">
      <alignment horizontal="center"/>
    </xf>
    <xf numFmtId="0" fontId="93" fillId="0" borderId="0" xfId="0" applyFont="1" applyFill="1" applyAlignment="1">
      <alignment horizontal="center"/>
    </xf>
    <xf numFmtId="0" fontId="94" fillId="0" borderId="0" xfId="0" applyFont="1" applyFill="1" applyAlignment="1">
      <alignment horizontal="left"/>
    </xf>
    <xf numFmtId="0" fontId="93" fillId="0" borderId="0" xfId="0" applyFont="1" applyFill="1" applyAlignment="1">
      <alignment horizontal="left"/>
    </xf>
    <xf numFmtId="0" fontId="45" fillId="23" borderId="33" xfId="0" applyFont="1" applyFill="1" applyBorder="1" applyAlignment="1">
      <alignment horizontal="left" vertical="top"/>
    </xf>
    <xf numFmtId="0" fontId="45" fillId="23" borderId="52" xfId="0" applyFont="1" applyFill="1" applyBorder="1" applyAlignment="1">
      <alignment horizontal="left" vertical="top"/>
    </xf>
    <xf numFmtId="0" fontId="41" fillId="0" borderId="0" xfId="0" applyFont="1" applyBorder="1" applyAlignment="1">
      <alignment horizontal="center" vertical="top"/>
    </xf>
    <xf numFmtId="0" fontId="43" fillId="0" borderId="0" xfId="0" applyFont="1" applyBorder="1" applyAlignment="1">
      <alignment horizontal="center" vertical="top"/>
    </xf>
    <xf numFmtId="0" fontId="44" fillId="0" borderId="18" xfId="0" applyFont="1" applyBorder="1" applyAlignment="1">
      <alignment horizontal="left" vertical="top"/>
    </xf>
    <xf numFmtId="0" fontId="67" fillId="0" borderId="3" xfId="0" quotePrefix="1" applyFont="1" applyFill="1" applyBorder="1" applyAlignment="1">
      <alignment horizontal="left" vertical="top" wrapText="1"/>
    </xf>
    <xf numFmtId="0" fontId="67" fillId="0" borderId="8" xfId="0" quotePrefix="1" applyFont="1" applyFill="1" applyBorder="1" applyAlignment="1">
      <alignment horizontal="left" vertical="top" wrapText="1"/>
    </xf>
    <xf numFmtId="0" fontId="66" fillId="0" borderId="0" xfId="0" applyFont="1" applyFill="1" applyBorder="1" applyAlignment="1">
      <alignment horizontal="center"/>
    </xf>
    <xf numFmtId="0" fontId="67" fillId="0" borderId="88" xfId="0" applyFont="1" applyFill="1" applyBorder="1" applyAlignment="1">
      <alignment horizontal="left" vertical="top" wrapText="1"/>
    </xf>
    <xf numFmtId="0" fontId="67" fillId="0" borderId="87" xfId="0" applyFont="1" applyFill="1" applyBorder="1" applyAlignment="1">
      <alignment horizontal="left" vertical="top" wrapText="1"/>
    </xf>
    <xf numFmtId="0" fontId="66" fillId="0" borderId="2" xfId="0" applyFont="1" applyFill="1" applyBorder="1" applyAlignment="1">
      <alignment horizontal="center"/>
    </xf>
    <xf numFmtId="0" fontId="77" fillId="8" borderId="7" xfId="0" applyFont="1" applyFill="1" applyBorder="1" applyAlignment="1">
      <alignment horizontal="center" vertical="center"/>
    </xf>
    <xf numFmtId="0" fontId="77" fillId="8" borderId="44" xfId="0" applyFont="1" applyFill="1" applyBorder="1" applyAlignment="1">
      <alignment horizontal="center" vertical="center"/>
    </xf>
    <xf numFmtId="0" fontId="77" fillId="8" borderId="10" xfId="0" applyFont="1" applyFill="1" applyBorder="1" applyAlignment="1">
      <alignment horizontal="center" vertical="center"/>
    </xf>
    <xf numFmtId="0" fontId="79" fillId="0" borderId="85" xfId="0" applyFont="1" applyFill="1" applyBorder="1" applyAlignment="1">
      <alignment horizontal="left" vertical="center"/>
    </xf>
    <xf numFmtId="0" fontId="79" fillId="0" borderId="91" xfId="0" applyFont="1" applyFill="1" applyBorder="1" applyAlignment="1">
      <alignment horizontal="left" vertical="center"/>
    </xf>
    <xf numFmtId="0" fontId="79" fillId="0" borderId="86" xfId="0" applyFont="1" applyFill="1" applyBorder="1" applyAlignment="1">
      <alignment horizontal="left" vertical="center"/>
    </xf>
    <xf numFmtId="0" fontId="77" fillId="12" borderId="7" xfId="0" applyFont="1" applyFill="1" applyBorder="1" applyAlignment="1">
      <alignment horizontal="center" vertical="center"/>
    </xf>
    <xf numFmtId="0" fontId="77" fillId="12" borderId="44" xfId="0" applyFont="1" applyFill="1" applyBorder="1" applyAlignment="1">
      <alignment horizontal="center" vertical="center"/>
    </xf>
    <xf numFmtId="0" fontId="77" fillId="12" borderId="10" xfId="0" applyFont="1" applyFill="1" applyBorder="1" applyAlignment="1">
      <alignment horizontal="center" vertical="center"/>
    </xf>
    <xf numFmtId="0" fontId="78" fillId="0" borderId="89" xfId="0" quotePrefix="1" applyFont="1" applyFill="1" applyBorder="1" applyAlignment="1">
      <alignment horizontal="center" vertical="center"/>
    </xf>
    <xf numFmtId="0" fontId="78" fillId="0" borderId="92" xfId="0" quotePrefix="1" applyFont="1" applyFill="1" applyBorder="1" applyAlignment="1">
      <alignment horizontal="center" vertical="center"/>
    </xf>
    <xf numFmtId="0" fontId="78" fillId="0" borderId="90" xfId="0" quotePrefix="1" applyFont="1" applyFill="1" applyBorder="1" applyAlignment="1">
      <alignment horizontal="center" vertical="center"/>
    </xf>
    <xf numFmtId="0" fontId="79" fillId="0" borderId="85" xfId="0" applyFont="1" applyBorder="1" applyAlignment="1">
      <alignment horizontal="left" vertical="center"/>
    </xf>
    <xf numFmtId="0" fontId="79" fillId="0" borderId="91" xfId="0" applyFont="1" applyBorder="1" applyAlignment="1">
      <alignment horizontal="left" vertical="center"/>
    </xf>
    <xf numFmtId="0" fontId="79" fillId="0" borderId="86" xfId="0" applyFont="1" applyBorder="1" applyAlignment="1">
      <alignment horizontal="left" vertical="center"/>
    </xf>
    <xf numFmtId="0" fontId="77" fillId="0" borderId="9" xfId="0" applyFont="1" applyFill="1" applyBorder="1" applyAlignment="1">
      <alignment horizontal="center" vertical="center"/>
    </xf>
    <xf numFmtId="0" fontId="75" fillId="0" borderId="13" xfId="0" applyFont="1" applyFill="1" applyBorder="1" applyAlignment="1">
      <alignment horizontal="center"/>
    </xf>
    <xf numFmtId="0" fontId="75" fillId="0" borderId="6" xfId="0" applyFont="1" applyFill="1" applyBorder="1" applyAlignment="1">
      <alignment horizontal="center"/>
    </xf>
    <xf numFmtId="0" fontId="77" fillId="0" borderId="56" xfId="0" applyFont="1" applyFill="1" applyBorder="1" applyAlignment="1">
      <alignment horizontal="center"/>
    </xf>
    <xf numFmtId="0" fontId="77" fillId="0" borderId="5" xfId="0" applyFont="1" applyFill="1" applyBorder="1" applyAlignment="1">
      <alignment horizontal="center"/>
    </xf>
    <xf numFmtId="0" fontId="77" fillId="0" borderId="56" xfId="0" applyFont="1" applyBorder="1" applyAlignment="1">
      <alignment horizontal="center"/>
    </xf>
    <xf numFmtId="0" fontId="77" fillId="0" borderId="5" xfId="0" applyFont="1" applyBorder="1" applyAlignment="1">
      <alignment horizontal="center"/>
    </xf>
    <xf numFmtId="0" fontId="70" fillId="0" borderId="56" xfId="0" applyFont="1" applyFill="1" applyBorder="1" applyAlignment="1">
      <alignment horizontal="center"/>
    </xf>
    <xf numFmtId="0" fontId="70" fillId="0" borderId="5" xfId="0" applyFont="1" applyFill="1" applyBorder="1" applyAlignment="1">
      <alignment horizontal="center"/>
    </xf>
    <xf numFmtId="0" fontId="70" fillId="0" borderId="56" xfId="0" applyFont="1" applyBorder="1" applyAlignment="1">
      <alignment horizontal="center"/>
    </xf>
    <xf numFmtId="0" fontId="70" fillId="0" borderId="5" xfId="0" applyFont="1" applyBorder="1" applyAlignment="1">
      <alignment horizontal="center"/>
    </xf>
    <xf numFmtId="0" fontId="84" fillId="0" borderId="56" xfId="0" applyFont="1" applyFill="1" applyBorder="1" applyAlignment="1">
      <alignment horizontal="center"/>
    </xf>
    <xf numFmtId="0" fontId="84" fillId="0" borderId="5" xfId="0" applyFont="1" applyFill="1" applyBorder="1" applyAlignment="1">
      <alignment horizontal="center"/>
    </xf>
    <xf numFmtId="0" fontId="82" fillId="0" borderId="13" xfId="0" applyFont="1" applyFill="1" applyBorder="1" applyAlignment="1">
      <alignment horizontal="center"/>
    </xf>
    <xf numFmtId="0" fontId="82" fillId="0" borderId="6" xfId="0" applyFont="1" applyFill="1" applyBorder="1" applyAlignment="1">
      <alignment horizontal="center"/>
    </xf>
    <xf numFmtId="3" fontId="75" fillId="0" borderId="3" xfId="7" applyNumberFormat="1" applyFont="1" applyFill="1" applyBorder="1" applyAlignment="1">
      <alignment horizontal="center" vertical="center" wrapText="1"/>
    </xf>
    <xf numFmtId="3" fontId="75" fillId="0" borderId="4" xfId="7" applyNumberFormat="1" applyFont="1" applyFill="1" applyBorder="1" applyAlignment="1">
      <alignment horizontal="center" vertical="center" wrapText="1"/>
    </xf>
    <xf numFmtId="0" fontId="82" fillId="0" borderId="2" xfId="0" applyFont="1" applyFill="1" applyBorder="1" applyAlignment="1">
      <alignment horizontal="center" vertical="center"/>
    </xf>
    <xf numFmtId="0" fontId="82" fillId="0" borderId="3" xfId="0" applyFont="1" applyFill="1" applyBorder="1" applyAlignment="1">
      <alignment horizontal="center" vertical="center"/>
    </xf>
    <xf numFmtId="0" fontId="82" fillId="0" borderId="4" xfId="0" applyFont="1" applyFill="1" applyBorder="1" applyAlignment="1">
      <alignment horizontal="center" vertical="center"/>
    </xf>
    <xf numFmtId="0" fontId="57" fillId="0" borderId="77" xfId="11" applyFont="1" applyBorder="1" applyAlignment="1">
      <alignment horizontal="center" vertical="center"/>
    </xf>
    <xf numFmtId="0" fontId="57" fillId="0" borderId="78" xfId="11" applyFont="1" applyBorder="1" applyAlignment="1">
      <alignment horizontal="center" vertical="center"/>
    </xf>
    <xf numFmtId="0" fontId="57" fillId="0" borderId="77" xfId="11" applyFont="1" applyBorder="1" applyAlignment="1">
      <alignment horizontal="left" vertical="center"/>
    </xf>
    <xf numFmtId="0" fontId="57" fillId="0" borderId="78" xfId="11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14" fillId="0" borderId="3" xfId="3" applyNumberFormat="1" applyFont="1" applyFill="1" applyBorder="1" applyAlignment="1">
      <alignment horizontal="center" vertical="center"/>
    </xf>
    <xf numFmtId="49" fontId="14" fillId="0" borderId="4" xfId="3" applyNumberFormat="1" applyFont="1" applyFill="1" applyBorder="1" applyAlignment="1">
      <alignment horizontal="center" vertical="center"/>
    </xf>
    <xf numFmtId="3" fontId="10" fillId="0" borderId="3" xfId="7" applyNumberFormat="1" applyFont="1" applyFill="1" applyBorder="1" applyAlignment="1">
      <alignment horizontal="center" vertical="center" wrapText="1"/>
    </xf>
    <xf numFmtId="3" fontId="10" fillId="0" borderId="4" xfId="7" applyNumberFormat="1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 wrapText="1"/>
    </xf>
    <xf numFmtId="3" fontId="10" fillId="0" borderId="5" xfId="7" applyNumberFormat="1" applyFont="1" applyFill="1" applyBorder="1" applyAlignment="1">
      <alignment horizontal="center" vertical="center" wrapText="1"/>
    </xf>
    <xf numFmtId="3" fontId="10" fillId="0" borderId="6" xfId="7" applyNumberFormat="1" applyFont="1" applyFill="1" applyBorder="1" applyAlignment="1">
      <alignment horizontal="center" vertical="center" wrapText="1"/>
    </xf>
    <xf numFmtId="49" fontId="14" fillId="0" borderId="3" xfId="3" applyNumberFormat="1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7" fillId="0" borderId="3" xfId="1" applyFont="1" applyFill="1" applyBorder="1" applyAlignment="1">
      <alignment horizontal="center" vertical="center"/>
    </xf>
    <xf numFmtId="0" fontId="37" fillId="0" borderId="4" xfId="1" applyFont="1" applyFill="1" applyBorder="1" applyAlignment="1">
      <alignment horizontal="center" vertical="center"/>
    </xf>
    <xf numFmtId="0" fontId="9" fillId="20" borderId="3" xfId="0" applyFont="1" applyFill="1" applyBorder="1" applyAlignment="1">
      <alignment horizontal="center" vertical="center"/>
    </xf>
    <xf numFmtId="0" fontId="9" fillId="20" borderId="4" xfId="0" applyFont="1" applyFill="1" applyBorder="1" applyAlignment="1">
      <alignment horizontal="center" vertical="center"/>
    </xf>
    <xf numFmtId="3" fontId="10" fillId="20" borderId="3" xfId="7" applyNumberFormat="1" applyFont="1" applyFill="1" applyBorder="1" applyAlignment="1">
      <alignment horizontal="center" vertical="center" wrapText="1"/>
    </xf>
    <xf numFmtId="3" fontId="10" fillId="20" borderId="4" xfId="7" applyNumberFormat="1" applyFont="1" applyFill="1" applyBorder="1" applyAlignment="1">
      <alignment horizontal="center" vertical="center" wrapText="1"/>
    </xf>
    <xf numFmtId="0" fontId="10" fillId="20" borderId="3" xfId="7" applyFont="1" applyFill="1" applyBorder="1" applyAlignment="1">
      <alignment horizontal="center" vertical="center" wrapText="1"/>
    </xf>
    <xf numFmtId="0" fontId="10" fillId="20" borderId="4" xfId="7" applyFont="1" applyFill="1" applyBorder="1" applyAlignment="1">
      <alignment horizontal="center" vertical="center" wrapText="1"/>
    </xf>
    <xf numFmtId="0" fontId="25" fillId="0" borderId="3" xfId="7" applyFont="1" applyFill="1" applyBorder="1" applyAlignment="1">
      <alignment horizontal="center" vertical="center" wrapText="1"/>
    </xf>
    <xf numFmtId="0" fontId="25" fillId="0" borderId="4" xfId="7" applyFont="1" applyFill="1" applyBorder="1" applyAlignment="1">
      <alignment horizontal="center" vertical="center" wrapText="1"/>
    </xf>
    <xf numFmtId="3" fontId="10" fillId="0" borderId="8" xfId="7" applyNumberFormat="1" applyFont="1" applyFill="1" applyBorder="1" applyAlignment="1">
      <alignment horizontal="center" vertical="center" wrapText="1"/>
    </xf>
    <xf numFmtId="0" fontId="95" fillId="0" borderId="8" xfId="0" applyFont="1" applyFill="1" applyBorder="1" applyAlignment="1">
      <alignment horizontal="left"/>
    </xf>
    <xf numFmtId="0" fontId="95" fillId="0" borderId="8" xfId="0" applyFont="1" applyFill="1" applyBorder="1" applyAlignment="1">
      <alignment horizontal="left" vertical="top"/>
    </xf>
    <xf numFmtId="0" fontId="39" fillId="0" borderId="0" xfId="0" quotePrefix="1" applyFont="1" applyFill="1" applyBorder="1" applyAlignment="1">
      <alignment vertical="center"/>
    </xf>
    <xf numFmtId="0" fontId="39" fillId="0" borderId="8" xfId="0" quotePrefix="1" applyFont="1" applyFill="1" applyBorder="1" applyAlignment="1">
      <alignment horizontal="left" vertical="center"/>
    </xf>
    <xf numFmtId="0" fontId="39" fillId="0" borderId="8" xfId="0" quotePrefix="1" applyFont="1" applyBorder="1" applyAlignment="1">
      <alignment horizontal="left" vertical="center"/>
    </xf>
    <xf numFmtId="0" fontId="97" fillId="0" borderId="31" xfId="0" applyFont="1" applyFill="1" applyBorder="1" applyAlignment="1">
      <alignment horizontal="right" vertical="center"/>
    </xf>
    <xf numFmtId="0" fontId="98" fillId="0" borderId="0" xfId="0" quotePrefix="1" applyFont="1" applyBorder="1" applyAlignment="1">
      <alignment vertical="top"/>
    </xf>
    <xf numFmtId="0" fontId="10" fillId="0" borderId="0" xfId="0" quotePrefix="1" applyFont="1" applyBorder="1" applyAlignment="1">
      <alignment vertical="center"/>
    </xf>
    <xf numFmtId="0" fontId="96" fillId="0" borderId="8" xfId="0" quotePrefix="1" applyFont="1" applyBorder="1" applyAlignment="1">
      <alignment horizontal="left" vertical="center"/>
    </xf>
    <xf numFmtId="0" fontId="39" fillId="0" borderId="31" xfId="0" applyFont="1" applyFill="1" applyBorder="1" applyAlignment="1">
      <alignment horizontal="left"/>
    </xf>
    <xf numFmtId="0" fontId="69" fillId="0" borderId="0" xfId="0" quotePrefix="1" applyFont="1" applyBorder="1" applyAlignment="1">
      <alignment vertical="center"/>
    </xf>
    <xf numFmtId="0" fontId="98" fillId="0" borderId="0" xfId="0" quotePrefix="1" applyFont="1" applyBorder="1" applyAlignment="1">
      <alignment vertical="center"/>
    </xf>
    <xf numFmtId="0" fontId="5" fillId="0" borderId="31" xfId="0" applyFont="1" applyBorder="1" applyAlignment="1">
      <alignment horizontal="right"/>
    </xf>
    <xf numFmtId="0" fontId="98" fillId="0" borderId="0" xfId="0" quotePrefix="1" applyFont="1" applyBorder="1" applyAlignment="1"/>
    <xf numFmtId="0" fontId="39" fillId="0" borderId="8" xfId="0" applyFont="1" applyFill="1" applyBorder="1" applyAlignment="1">
      <alignment horizontal="left"/>
    </xf>
    <xf numFmtId="0" fontId="39" fillId="0" borderId="0" xfId="0" applyFont="1" applyBorder="1"/>
    <xf numFmtId="0" fontId="39" fillId="0" borderId="8" xfId="0" applyFont="1" applyBorder="1" applyAlignment="1">
      <alignment horizontal="left"/>
    </xf>
    <xf numFmtId="0" fontId="39" fillId="0" borderId="4" xfId="0" applyFont="1" applyBorder="1" applyAlignment="1">
      <alignment horizontal="right"/>
    </xf>
    <xf numFmtId="0" fontId="39" fillId="0" borderId="4" xfId="0" applyFont="1" applyBorder="1"/>
    <xf numFmtId="0" fontId="39" fillId="0" borderId="4" xfId="0" applyFont="1" applyBorder="1" applyAlignment="1">
      <alignment horizontal="left"/>
    </xf>
    <xf numFmtId="0" fontId="97" fillId="0" borderId="4" xfId="0" applyFont="1" applyFill="1" applyBorder="1" applyAlignment="1">
      <alignment horizontal="right" vertical="top" wrapText="1"/>
    </xf>
    <xf numFmtId="0" fontId="95" fillId="0" borderId="75" xfId="0" applyFont="1" applyBorder="1" applyAlignment="1">
      <alignment horizontal="left"/>
    </xf>
    <xf numFmtId="0" fontId="69" fillId="0" borderId="75" xfId="0" applyFont="1" applyBorder="1" applyAlignment="1">
      <alignment horizontal="left"/>
    </xf>
    <xf numFmtId="0" fontId="39" fillId="26" borderId="8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left" vertical="top"/>
    </xf>
    <xf numFmtId="0" fontId="5" fillId="26" borderId="8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top"/>
    </xf>
    <xf numFmtId="0" fontId="5" fillId="0" borderId="75" xfId="0" applyFont="1" applyBorder="1" applyAlignment="1">
      <alignment horizontal="left"/>
    </xf>
    <xf numFmtId="0" fontId="5" fillId="0" borderId="8" xfId="0" applyFont="1" applyFill="1" applyBorder="1" applyAlignment="1">
      <alignment horizontal="center" vertical="center"/>
    </xf>
    <xf numFmtId="0" fontId="98" fillId="0" borderId="0" xfId="0" quotePrefix="1" applyFont="1" applyFill="1" applyBorder="1" applyAlignment="1">
      <alignment horizontal="left" vertical="top"/>
    </xf>
    <xf numFmtId="0" fontId="10" fillId="0" borderId="0" xfId="0" quotePrefix="1" applyFont="1" applyFill="1" applyBorder="1" applyAlignment="1">
      <alignment horizontal="left" vertical="top"/>
    </xf>
    <xf numFmtId="0" fontId="97" fillId="0" borderId="8" xfId="0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left"/>
    </xf>
    <xf numFmtId="0" fontId="39" fillId="0" borderId="4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39" fillId="0" borderId="4" xfId="0" applyFont="1" applyFill="1" applyBorder="1" applyAlignment="1">
      <alignment horizontal="right" vertical="center"/>
    </xf>
    <xf numFmtId="0" fontId="10" fillId="0" borderId="8" xfId="0" applyFont="1" applyBorder="1" applyAlignment="1">
      <alignment horizontal="right"/>
    </xf>
    <xf numFmtId="0" fontId="10" fillId="0" borderId="0" xfId="0" applyFont="1" applyBorder="1"/>
    <xf numFmtId="0" fontId="10" fillId="0" borderId="8" xfId="0" applyFont="1" applyBorder="1" applyAlignment="1">
      <alignment horizontal="left"/>
    </xf>
    <xf numFmtId="0" fontId="39" fillId="0" borderId="75" xfId="0" quotePrefix="1" applyFont="1" applyBorder="1"/>
    <xf numFmtId="0" fontId="96" fillId="0" borderId="8" xfId="0" quotePrefix="1" applyFont="1" applyBorder="1" applyAlignment="1">
      <alignment horizontal="left"/>
    </xf>
    <xf numFmtId="0" fontId="39" fillId="0" borderId="31" xfId="0" applyFont="1" applyFill="1" applyBorder="1" applyAlignment="1">
      <alignment horizontal="center" vertical="center"/>
    </xf>
    <xf numFmtId="0" fontId="99" fillId="0" borderId="4" xfId="0" quotePrefix="1" applyFont="1" applyBorder="1" applyAlignment="1">
      <alignment horizontal="center" vertical="center"/>
    </xf>
    <xf numFmtId="0" fontId="96" fillId="0" borderId="4" xfId="0" quotePrefix="1" applyFont="1" applyBorder="1" applyAlignment="1">
      <alignment horizontal="left" vertical="center"/>
    </xf>
    <xf numFmtId="0" fontId="97" fillId="0" borderId="6" xfId="0" applyFont="1" applyFill="1" applyBorder="1" applyAlignment="1">
      <alignment horizontal="right" vertical="center"/>
    </xf>
    <xf numFmtId="0" fontId="95" fillId="0" borderId="31" xfId="0" applyFont="1" applyFill="1" applyBorder="1" applyAlignment="1">
      <alignment horizontal="right"/>
    </xf>
    <xf numFmtId="0" fontId="95" fillId="0" borderId="0" xfId="0" applyFont="1" applyFill="1" applyBorder="1" applyAlignment="1">
      <alignment horizontal="left" vertical="top"/>
    </xf>
    <xf numFmtId="0" fontId="95" fillId="0" borderId="0" xfId="0" applyFont="1" applyFill="1" applyBorder="1" applyAlignment="1">
      <alignment horizontal="left"/>
    </xf>
    <xf numFmtId="0" fontId="39" fillId="0" borderId="4" xfId="0" quotePrefix="1" applyFont="1" applyFill="1" applyBorder="1" applyAlignment="1">
      <alignment horizontal="right" vertical="top"/>
    </xf>
    <xf numFmtId="0" fontId="96" fillId="0" borderId="13" xfId="0" quotePrefix="1" applyFont="1" applyBorder="1" applyAlignment="1">
      <alignment vertical="center"/>
    </xf>
    <xf numFmtId="0" fontId="39" fillId="0" borderId="6" xfId="0" applyFont="1" applyFill="1" applyBorder="1" applyAlignment="1">
      <alignment horizontal="right" vertical="center"/>
    </xf>
    <xf numFmtId="0" fontId="95" fillId="0" borderId="4" xfId="0" applyFont="1" applyFill="1" applyBorder="1" applyAlignment="1">
      <alignment horizontal="left" vertical="top"/>
    </xf>
    <xf numFmtId="0" fontId="10" fillId="25" borderId="56" xfId="0" applyFont="1" applyFill="1" applyBorder="1" applyAlignment="1">
      <alignment vertical="top"/>
    </xf>
    <xf numFmtId="0" fontId="10" fillId="25" borderId="9" xfId="0" applyFont="1" applyFill="1" applyBorder="1" applyAlignment="1">
      <alignment vertical="top"/>
    </xf>
    <xf numFmtId="0" fontId="10" fillId="25" borderId="5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00" fillId="0" borderId="0" xfId="0" applyFont="1" applyFill="1" applyBorder="1" applyAlignment="1">
      <alignment horizontal="center"/>
    </xf>
    <xf numFmtId="0" fontId="101" fillId="0" borderId="0" xfId="0" applyFont="1"/>
    <xf numFmtId="0" fontId="102" fillId="27" borderId="1" xfId="0" applyFont="1" applyFill="1" applyBorder="1" applyAlignment="1"/>
    <xf numFmtId="0" fontId="102" fillId="0" borderId="0" xfId="0" applyFont="1" applyFill="1" applyAlignment="1">
      <alignment horizontal="center"/>
    </xf>
    <xf numFmtId="0" fontId="102" fillId="0" borderId="7" xfId="0" applyFont="1" applyFill="1" applyBorder="1" applyAlignment="1">
      <alignment horizontal="center"/>
    </xf>
    <xf numFmtId="0" fontId="102" fillId="0" borderId="2" xfId="0" applyFont="1" applyFill="1" applyBorder="1" applyAlignment="1">
      <alignment horizontal="center"/>
    </xf>
    <xf numFmtId="0" fontId="102" fillId="0" borderId="2" xfId="0" applyFont="1" applyFill="1" applyBorder="1" applyAlignment="1">
      <alignment horizontal="center"/>
    </xf>
    <xf numFmtId="0" fontId="101" fillId="0" borderId="2" xfId="0" applyFont="1" applyBorder="1" applyAlignment="1">
      <alignment horizontal="center"/>
    </xf>
    <xf numFmtId="0" fontId="103" fillId="0" borderId="13" xfId="0" applyFont="1" applyBorder="1" applyAlignment="1"/>
    <xf numFmtId="0" fontId="103" fillId="0" borderId="6" xfId="0" applyFont="1" applyBorder="1" applyAlignment="1"/>
    <xf numFmtId="0" fontId="103" fillId="0" borderId="4" xfId="0" applyFont="1" applyBorder="1" applyAlignment="1">
      <alignment horizontal="center"/>
    </xf>
    <xf numFmtId="0" fontId="103" fillId="0" borderId="2" xfId="0" applyFont="1" applyBorder="1" applyAlignment="1">
      <alignment horizontal="center"/>
    </xf>
    <xf numFmtId="0" fontId="101" fillId="0" borderId="2" xfId="0" applyFont="1" applyFill="1" applyBorder="1" applyAlignment="1">
      <alignment horizontal="center"/>
    </xf>
    <xf numFmtId="0" fontId="103" fillId="0" borderId="4" xfId="0" applyFont="1" applyBorder="1" applyAlignment="1"/>
    <xf numFmtId="0" fontId="103" fillId="0" borderId="4" xfId="0" applyFont="1" applyBorder="1" applyAlignment="1">
      <alignment wrapText="1"/>
    </xf>
    <xf numFmtId="0" fontId="101" fillId="0" borderId="4" xfId="0" applyFont="1" applyFill="1" applyBorder="1" applyAlignment="1">
      <alignment horizontal="center" wrapText="1"/>
    </xf>
    <xf numFmtId="0" fontId="103" fillId="0" borderId="7" xfId="0" applyFont="1" applyBorder="1" applyAlignment="1"/>
    <xf numFmtId="0" fontId="103" fillId="0" borderId="10" xfId="0" applyFont="1" applyBorder="1" applyAlignment="1"/>
    <xf numFmtId="0" fontId="103" fillId="0" borderId="2" xfId="0" applyFont="1" applyBorder="1" applyAlignment="1"/>
    <xf numFmtId="0" fontId="101" fillId="0" borderId="2" xfId="0" applyFont="1" applyBorder="1" applyAlignment="1">
      <alignment horizontal="center" wrapText="1"/>
    </xf>
    <xf numFmtId="0" fontId="101" fillId="0" borderId="7" xfId="0" applyFont="1" applyBorder="1" applyAlignment="1">
      <alignment horizontal="left"/>
    </xf>
    <xf numFmtId="0" fontId="101" fillId="0" borderId="10" xfId="0" applyFont="1" applyBorder="1" applyAlignment="1">
      <alignment horizontal="left"/>
    </xf>
    <xf numFmtId="0" fontId="101" fillId="0" borderId="2" xfId="0" applyFont="1" applyFill="1" applyBorder="1" applyAlignment="1">
      <alignment horizontal="left"/>
    </xf>
    <xf numFmtId="0" fontId="101" fillId="0" borderId="2" xfId="0" applyFont="1" applyFill="1" applyBorder="1" applyAlignment="1"/>
    <xf numFmtId="0" fontId="103" fillId="0" borderId="85" xfId="0" applyFont="1" applyBorder="1" applyAlignment="1"/>
    <xf numFmtId="0" fontId="103" fillId="0" borderId="86" xfId="0" applyFont="1" applyBorder="1" applyAlignment="1"/>
    <xf numFmtId="0" fontId="103" fillId="0" borderId="87" xfId="0" applyFont="1" applyBorder="1" applyAlignment="1">
      <alignment horizontal="center"/>
    </xf>
    <xf numFmtId="0" fontId="103" fillId="0" borderId="87" xfId="0" applyFont="1" applyBorder="1" applyAlignment="1"/>
    <xf numFmtId="0" fontId="103" fillId="0" borderId="87" xfId="0" applyFont="1" applyBorder="1" applyAlignment="1">
      <alignment wrapText="1"/>
    </xf>
    <xf numFmtId="0" fontId="101" fillId="0" borderId="9" xfId="0" applyFont="1" applyBorder="1" applyAlignment="1">
      <alignment horizontal="center"/>
    </xf>
    <xf numFmtId="0" fontId="103" fillId="0" borderId="9" xfId="0" applyFont="1" applyBorder="1" applyAlignment="1"/>
    <xf numFmtId="0" fontId="103" fillId="0" borderId="9" xfId="0" applyFont="1" applyBorder="1" applyAlignment="1">
      <alignment horizontal="center"/>
    </xf>
    <xf numFmtId="0" fontId="101" fillId="0" borderId="9" xfId="0" applyFont="1" applyFill="1" applyBorder="1" applyAlignment="1">
      <alignment horizontal="center"/>
    </xf>
    <xf numFmtId="0" fontId="103" fillId="0" borderId="9" xfId="0" applyFont="1" applyBorder="1" applyAlignment="1">
      <alignment wrapText="1"/>
    </xf>
    <xf numFmtId="0" fontId="101" fillId="0" borderId="9" xfId="0" applyFont="1" applyFill="1" applyBorder="1" applyAlignment="1">
      <alignment horizontal="center" wrapText="1"/>
    </xf>
    <xf numFmtId="0" fontId="102" fillId="16" borderId="1" xfId="0" applyFont="1" applyFill="1" applyBorder="1" applyAlignment="1"/>
    <xf numFmtId="0" fontId="103" fillId="0" borderId="1" xfId="0" applyFont="1" applyBorder="1" applyAlignment="1">
      <alignment horizontal="center"/>
    </xf>
    <xf numFmtId="0" fontId="101" fillId="0" borderId="1" xfId="0" applyFont="1" applyFill="1" applyBorder="1" applyAlignment="1">
      <alignment horizontal="center"/>
    </xf>
    <xf numFmtId="0" fontId="103" fillId="0" borderId="1" xfId="0" applyFont="1" applyBorder="1" applyAlignment="1"/>
    <xf numFmtId="0" fontId="103" fillId="0" borderId="1" xfId="0" applyFont="1" applyBorder="1" applyAlignment="1">
      <alignment wrapText="1"/>
    </xf>
    <xf numFmtId="0" fontId="101" fillId="0" borderId="1" xfId="0" applyFont="1" applyFill="1" applyBorder="1" applyAlignment="1">
      <alignment horizontal="center" wrapText="1"/>
    </xf>
    <xf numFmtId="0" fontId="102" fillId="0" borderId="7" xfId="0" applyFont="1" applyFill="1" applyBorder="1" applyAlignment="1">
      <alignment horizontal="center" vertical="center"/>
    </xf>
    <xf numFmtId="0" fontId="102" fillId="0" borderId="2" xfId="0" applyFont="1" applyFill="1" applyBorder="1" applyAlignment="1">
      <alignment horizontal="center" vertical="center"/>
    </xf>
    <xf numFmtId="0" fontId="102" fillId="0" borderId="2" xfId="0" applyFont="1" applyFill="1" applyBorder="1" applyAlignment="1">
      <alignment horizontal="center" vertical="center"/>
    </xf>
    <xf numFmtId="0" fontId="101" fillId="0" borderId="2" xfId="0" applyFont="1" applyFill="1" applyBorder="1" applyAlignment="1">
      <alignment horizontal="center" vertical="top"/>
    </xf>
    <xf numFmtId="0" fontId="101" fillId="0" borderId="2" xfId="0" applyFont="1" applyFill="1" applyBorder="1" applyAlignment="1">
      <alignment horizontal="left" wrapText="1"/>
    </xf>
    <xf numFmtId="0" fontId="101" fillId="0" borderId="2" xfId="0" applyFont="1" applyFill="1" applyBorder="1" applyAlignment="1">
      <alignment wrapText="1"/>
    </xf>
    <xf numFmtId="0" fontId="104" fillId="0" borderId="2" xfId="0" applyFont="1" applyBorder="1" applyAlignment="1">
      <alignment wrapText="1"/>
    </xf>
    <xf numFmtId="0" fontId="101" fillId="0" borderId="87" xfId="0" applyFont="1" applyFill="1" applyBorder="1" applyAlignment="1">
      <alignment horizontal="center" wrapText="1"/>
    </xf>
    <xf numFmtId="0" fontId="103" fillId="0" borderId="2" xfId="0" applyFont="1" applyBorder="1" applyAlignment="1">
      <alignment wrapText="1"/>
    </xf>
    <xf numFmtId="0" fontId="101" fillId="0" borderId="0" xfId="0" applyFont="1" applyBorder="1" applyAlignment="1">
      <alignment horizontal="center" vertical="top"/>
    </xf>
    <xf numFmtId="0" fontId="103" fillId="0" borderId="0" xfId="0" applyFont="1" applyBorder="1" applyAlignment="1"/>
    <xf numFmtId="0" fontId="103" fillId="0" borderId="0" xfId="0" applyFont="1" applyBorder="1" applyAlignment="1">
      <alignment horizontal="center"/>
    </xf>
    <xf numFmtId="0" fontId="103" fillId="0" borderId="0" xfId="0" applyFont="1" applyBorder="1" applyAlignment="1">
      <alignment wrapText="1"/>
    </xf>
    <xf numFmtId="0" fontId="101" fillId="0" borderId="31" xfId="0" applyFont="1" applyFill="1" applyBorder="1" applyAlignment="1">
      <alignment horizontal="center" vertical="top" wrapText="1"/>
    </xf>
    <xf numFmtId="0" fontId="102" fillId="28" borderId="1" xfId="0" applyFont="1" applyFill="1" applyBorder="1" applyAlignment="1"/>
    <xf numFmtId="0" fontId="103" fillId="28" borderId="1" xfId="0" applyFont="1" applyFill="1" applyBorder="1" applyAlignment="1">
      <alignment horizontal="center"/>
    </xf>
    <xf numFmtId="0" fontId="101" fillId="0" borderId="4" xfId="0" applyFont="1" applyFill="1" applyBorder="1" applyAlignment="1">
      <alignment horizontal="center"/>
    </xf>
    <xf numFmtId="0" fontId="101" fillId="0" borderId="13" xfId="0" applyFont="1" applyBorder="1" applyAlignment="1"/>
    <xf numFmtId="0" fontId="101" fillId="0" borderId="6" xfId="0" applyFont="1" applyBorder="1" applyAlignment="1"/>
    <xf numFmtId="0" fontId="101" fillId="0" borderId="4" xfId="0" applyFont="1" applyBorder="1" applyAlignment="1">
      <alignment horizontal="left" wrapText="1"/>
    </xf>
    <xf numFmtId="0" fontId="101" fillId="0" borderId="4" xfId="0" applyFont="1" applyBorder="1" applyAlignment="1">
      <alignment wrapText="1"/>
    </xf>
    <xf numFmtId="0" fontId="101" fillId="0" borderId="4" xfId="0" applyFont="1" applyBorder="1" applyAlignment="1">
      <alignment horizontal="center"/>
    </xf>
  </cellXfs>
  <cellStyles count="13">
    <cellStyle name="Normal" xfId="0" builtinId="0"/>
    <cellStyle name="Normal 2" xfId="1"/>
    <cellStyle name="Normal 2 2" xfId="3"/>
    <cellStyle name="Normal 2 2 2" xfId="9"/>
    <cellStyle name="Normal 2 3" xfId="6"/>
    <cellStyle name="Normal 2 4" xfId="7"/>
    <cellStyle name="Normal 2 5" xfId="12"/>
    <cellStyle name="Normal 3" xfId="4"/>
    <cellStyle name="Normal 4" xfId="5"/>
    <cellStyle name="Normal 5" xfId="8"/>
    <cellStyle name="Normal 6" xfId="2"/>
    <cellStyle name="Normal 7" xfId="10"/>
    <cellStyle name="Normal 8" xfId="1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3399"/>
      <color rgb="FFFFFF99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52509</xdr:colOff>
      <xdr:row>0</xdr:row>
      <xdr:rowOff>63500</xdr:rowOff>
    </xdr:from>
    <xdr:to>
      <xdr:col>11</xdr:col>
      <xdr:colOff>441357</xdr:colOff>
      <xdr:row>51</xdr:row>
      <xdr:rowOff>157285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09" y="63500"/>
          <a:ext cx="7024598" cy="98092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267354</xdr:rowOff>
    </xdr:from>
    <xdr:to>
      <xdr:col>16</xdr:col>
      <xdr:colOff>538748</xdr:colOff>
      <xdr:row>59</xdr:row>
      <xdr:rowOff>155595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73425"/>
          <a:ext cx="9973034" cy="14583956"/>
        </a:xfrm>
        <a:prstGeom prst="rect">
          <a:avLst/>
        </a:prstGeom>
      </xdr:spPr>
    </xdr:pic>
    <xdr:clientData/>
  </xdr:twoCellAnchor>
  <xdr:twoCellAnchor editAs="oneCell">
    <xdr:from>
      <xdr:col>17</xdr:col>
      <xdr:colOff>264807</xdr:colOff>
      <xdr:row>12</xdr:row>
      <xdr:rowOff>179195</xdr:rowOff>
    </xdr:from>
    <xdr:to>
      <xdr:col>33</xdr:col>
      <xdr:colOff>317499</xdr:colOff>
      <xdr:row>60</xdr:row>
      <xdr:rowOff>57670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8736" y="3490266"/>
          <a:ext cx="9486977" cy="12941333"/>
        </a:xfrm>
        <a:prstGeom prst="rect">
          <a:avLst/>
        </a:prstGeom>
      </xdr:spPr>
    </xdr:pic>
    <xdr:clientData/>
  </xdr:twoCellAnchor>
  <xdr:twoCellAnchor editAs="oneCell">
    <xdr:from>
      <xdr:col>34</xdr:col>
      <xdr:colOff>364599</xdr:colOff>
      <xdr:row>11</xdr:row>
      <xdr:rowOff>272140</xdr:rowOff>
    </xdr:from>
    <xdr:to>
      <xdr:col>50</xdr:col>
      <xdr:colOff>561734</xdr:colOff>
      <xdr:row>60</xdr:row>
      <xdr:rowOff>99733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2456" y="3311069"/>
          <a:ext cx="9631421" cy="13162593"/>
        </a:xfrm>
        <a:prstGeom prst="rect">
          <a:avLst/>
        </a:prstGeom>
      </xdr:spPr>
    </xdr:pic>
    <xdr:clientData/>
  </xdr:twoCellAnchor>
  <xdr:twoCellAnchor editAs="oneCell">
    <xdr:from>
      <xdr:col>51</xdr:col>
      <xdr:colOff>333005</xdr:colOff>
      <xdr:row>12</xdr:row>
      <xdr:rowOff>100258</xdr:rowOff>
    </xdr:from>
    <xdr:to>
      <xdr:col>67</xdr:col>
      <xdr:colOff>498928</xdr:colOff>
      <xdr:row>60</xdr:row>
      <xdr:rowOff>169549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04791" y="3411329"/>
          <a:ext cx="9600208" cy="13132149"/>
        </a:xfrm>
        <a:prstGeom prst="rect">
          <a:avLst/>
        </a:prstGeom>
      </xdr:spPr>
    </xdr:pic>
    <xdr:clientData/>
  </xdr:twoCellAnchor>
  <xdr:twoCellAnchor editAs="oneCell">
    <xdr:from>
      <xdr:col>68</xdr:col>
      <xdr:colOff>379406</xdr:colOff>
      <xdr:row>13</xdr:row>
      <xdr:rowOff>159169</xdr:rowOff>
    </xdr:from>
    <xdr:to>
      <xdr:col>84</xdr:col>
      <xdr:colOff>226786</xdr:colOff>
      <xdr:row>60</xdr:row>
      <xdr:rowOff>46423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75120" y="3742383"/>
          <a:ext cx="9281666" cy="126779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6</xdr:row>
      <xdr:rowOff>0</xdr:rowOff>
    </xdr:from>
    <xdr:to>
      <xdr:col>7</xdr:col>
      <xdr:colOff>476250</xdr:colOff>
      <xdr:row>7</xdr:row>
      <xdr:rowOff>161925</xdr:rowOff>
    </xdr:to>
    <xdr:grpSp>
      <xdr:nvGrpSpPr>
        <xdr:cNvPr id="29" name="Group 28"/>
        <xdr:cNvGrpSpPr/>
      </xdr:nvGrpSpPr>
      <xdr:grpSpPr>
        <a:xfrm>
          <a:off x="4318000" y="1143000"/>
          <a:ext cx="381000" cy="352425"/>
          <a:chOff x="4362450" y="1143000"/>
          <a:chExt cx="381000" cy="352425"/>
        </a:xfrm>
      </xdr:grpSpPr>
      <xdr:sp macro="" textlink="">
        <xdr:nvSpPr>
          <xdr:cNvPr id="41" name="Oval 40"/>
          <xdr:cNvSpPr/>
        </xdr:nvSpPr>
        <xdr:spPr>
          <a:xfrm>
            <a:off x="4362450" y="1143000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8" name="TextBox 27"/>
          <xdr:cNvSpPr txBox="1"/>
        </xdr:nvSpPr>
        <xdr:spPr>
          <a:xfrm>
            <a:off x="4381501" y="1171575"/>
            <a:ext cx="342900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10</a:t>
            </a:r>
          </a:p>
        </xdr:txBody>
      </xdr:sp>
    </xdr:grpSp>
    <xdr:clientData/>
  </xdr:twoCellAnchor>
  <xdr:twoCellAnchor>
    <xdr:from>
      <xdr:col>3</xdr:col>
      <xdr:colOff>152400</xdr:colOff>
      <xdr:row>1</xdr:row>
      <xdr:rowOff>171450</xdr:rowOff>
    </xdr:from>
    <xdr:to>
      <xdr:col>3</xdr:col>
      <xdr:colOff>533400</xdr:colOff>
      <xdr:row>3</xdr:row>
      <xdr:rowOff>142875</xdr:rowOff>
    </xdr:to>
    <xdr:sp macro="" textlink="">
      <xdr:nvSpPr>
        <xdr:cNvPr id="2" name="Oval 1"/>
        <xdr:cNvSpPr/>
      </xdr:nvSpPr>
      <xdr:spPr>
        <a:xfrm>
          <a:off x="1981200" y="361950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3</xdr:col>
      <xdr:colOff>152400</xdr:colOff>
      <xdr:row>3</xdr:row>
      <xdr:rowOff>180975</xdr:rowOff>
    </xdr:from>
    <xdr:to>
      <xdr:col>3</xdr:col>
      <xdr:colOff>533400</xdr:colOff>
      <xdr:row>5</xdr:row>
      <xdr:rowOff>152400</xdr:rowOff>
    </xdr:to>
    <xdr:sp macro="" textlink="">
      <xdr:nvSpPr>
        <xdr:cNvPr id="3" name="Oval 2"/>
        <xdr:cNvSpPr/>
      </xdr:nvSpPr>
      <xdr:spPr>
        <a:xfrm>
          <a:off x="1981200" y="752475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</a:t>
          </a:r>
        </a:p>
      </xdr:txBody>
    </xdr:sp>
    <xdr:clientData/>
  </xdr:twoCellAnchor>
  <xdr:twoCellAnchor>
    <xdr:from>
      <xdr:col>4</xdr:col>
      <xdr:colOff>19050</xdr:colOff>
      <xdr:row>2</xdr:row>
      <xdr:rowOff>28575</xdr:rowOff>
    </xdr:from>
    <xdr:to>
      <xdr:col>6</xdr:col>
      <xdr:colOff>600075</xdr:colOff>
      <xdr:row>14</xdr:row>
      <xdr:rowOff>114300</xdr:rowOff>
    </xdr:to>
    <xdr:sp macro="" textlink="">
      <xdr:nvSpPr>
        <xdr:cNvPr id="4" name="Rectangle 3"/>
        <xdr:cNvSpPr/>
      </xdr:nvSpPr>
      <xdr:spPr>
        <a:xfrm>
          <a:off x="2457450" y="409575"/>
          <a:ext cx="1800225" cy="2371725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100"/>
            <a:t>โต๊ะกลาง</a:t>
          </a:r>
          <a:endParaRPr lang="en-US" sz="1100"/>
        </a:p>
      </xdr:txBody>
    </xdr:sp>
    <xdr:clientData/>
  </xdr:twoCellAnchor>
  <xdr:twoCellAnchor>
    <xdr:from>
      <xdr:col>3</xdr:col>
      <xdr:colOff>152400</xdr:colOff>
      <xdr:row>6</xdr:row>
      <xdr:rowOff>38100</xdr:rowOff>
    </xdr:from>
    <xdr:to>
      <xdr:col>3</xdr:col>
      <xdr:colOff>533400</xdr:colOff>
      <xdr:row>8</xdr:row>
      <xdr:rowOff>9525</xdr:rowOff>
    </xdr:to>
    <xdr:sp macro="" textlink="">
      <xdr:nvSpPr>
        <xdr:cNvPr id="5" name="Oval 4"/>
        <xdr:cNvSpPr/>
      </xdr:nvSpPr>
      <xdr:spPr>
        <a:xfrm>
          <a:off x="1981200" y="1181100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3</xdr:col>
      <xdr:colOff>133350</xdr:colOff>
      <xdr:row>8</xdr:row>
      <xdr:rowOff>47625</xdr:rowOff>
    </xdr:from>
    <xdr:to>
      <xdr:col>3</xdr:col>
      <xdr:colOff>514350</xdr:colOff>
      <xdr:row>10</xdr:row>
      <xdr:rowOff>19050</xdr:rowOff>
    </xdr:to>
    <xdr:sp macro="" textlink="">
      <xdr:nvSpPr>
        <xdr:cNvPr id="6" name="Oval 5"/>
        <xdr:cNvSpPr/>
      </xdr:nvSpPr>
      <xdr:spPr>
        <a:xfrm>
          <a:off x="1962150" y="1571625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4</a:t>
          </a:r>
        </a:p>
      </xdr:txBody>
    </xdr:sp>
    <xdr:clientData/>
  </xdr:twoCellAnchor>
  <xdr:twoCellAnchor>
    <xdr:from>
      <xdr:col>3</xdr:col>
      <xdr:colOff>133350</xdr:colOff>
      <xdr:row>10</xdr:row>
      <xdr:rowOff>57150</xdr:rowOff>
    </xdr:from>
    <xdr:to>
      <xdr:col>3</xdr:col>
      <xdr:colOff>514350</xdr:colOff>
      <xdr:row>12</xdr:row>
      <xdr:rowOff>28575</xdr:rowOff>
    </xdr:to>
    <xdr:sp macro="" textlink="">
      <xdr:nvSpPr>
        <xdr:cNvPr id="7" name="Oval 6"/>
        <xdr:cNvSpPr/>
      </xdr:nvSpPr>
      <xdr:spPr>
        <a:xfrm>
          <a:off x="1962150" y="1962150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5</a:t>
          </a:r>
        </a:p>
      </xdr:txBody>
    </xdr:sp>
    <xdr:clientData/>
  </xdr:twoCellAnchor>
  <xdr:twoCellAnchor>
    <xdr:from>
      <xdr:col>3</xdr:col>
      <xdr:colOff>133350</xdr:colOff>
      <xdr:row>12</xdr:row>
      <xdr:rowOff>104775</xdr:rowOff>
    </xdr:from>
    <xdr:to>
      <xdr:col>3</xdr:col>
      <xdr:colOff>514350</xdr:colOff>
      <xdr:row>14</xdr:row>
      <xdr:rowOff>76200</xdr:rowOff>
    </xdr:to>
    <xdr:sp macro="" textlink="">
      <xdr:nvSpPr>
        <xdr:cNvPr id="8" name="Oval 7"/>
        <xdr:cNvSpPr/>
      </xdr:nvSpPr>
      <xdr:spPr>
        <a:xfrm>
          <a:off x="1962150" y="2390775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6</a:t>
          </a:r>
        </a:p>
      </xdr:txBody>
    </xdr:sp>
    <xdr:clientData/>
  </xdr:twoCellAnchor>
  <xdr:twoCellAnchor>
    <xdr:from>
      <xdr:col>7</xdr:col>
      <xdr:colOff>95250</xdr:colOff>
      <xdr:row>10</xdr:row>
      <xdr:rowOff>57150</xdr:rowOff>
    </xdr:from>
    <xdr:to>
      <xdr:col>7</xdr:col>
      <xdr:colOff>476250</xdr:colOff>
      <xdr:row>12</xdr:row>
      <xdr:rowOff>28575</xdr:rowOff>
    </xdr:to>
    <xdr:sp macro="" textlink="">
      <xdr:nvSpPr>
        <xdr:cNvPr id="13" name="Oval 12"/>
        <xdr:cNvSpPr/>
      </xdr:nvSpPr>
      <xdr:spPr>
        <a:xfrm>
          <a:off x="4362450" y="1962150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95250</xdr:colOff>
      <xdr:row>12</xdr:row>
      <xdr:rowOff>104775</xdr:rowOff>
    </xdr:from>
    <xdr:to>
      <xdr:col>7</xdr:col>
      <xdr:colOff>476250</xdr:colOff>
      <xdr:row>14</xdr:row>
      <xdr:rowOff>76200</xdr:rowOff>
    </xdr:to>
    <xdr:sp macro="" textlink="">
      <xdr:nvSpPr>
        <xdr:cNvPr id="14" name="Oval 13"/>
        <xdr:cNvSpPr/>
      </xdr:nvSpPr>
      <xdr:spPr>
        <a:xfrm>
          <a:off x="4362450" y="2390775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381000</xdr:colOff>
      <xdr:row>14</xdr:row>
      <xdr:rowOff>171450</xdr:rowOff>
    </xdr:from>
    <xdr:to>
      <xdr:col>5</xdr:col>
      <xdr:colOff>152400</xdr:colOff>
      <xdr:row>16</xdr:row>
      <xdr:rowOff>142875</xdr:rowOff>
    </xdr:to>
    <xdr:sp macro="" textlink="">
      <xdr:nvSpPr>
        <xdr:cNvPr id="15" name="Oval 14"/>
        <xdr:cNvSpPr/>
      </xdr:nvSpPr>
      <xdr:spPr>
        <a:xfrm>
          <a:off x="2819400" y="2838450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7</a:t>
          </a:r>
        </a:p>
      </xdr:txBody>
    </xdr:sp>
    <xdr:clientData/>
  </xdr:twoCellAnchor>
  <xdr:twoCellAnchor>
    <xdr:from>
      <xdr:col>5</xdr:col>
      <xdr:colOff>447675</xdr:colOff>
      <xdr:row>15</xdr:row>
      <xdr:rowOff>0</xdr:rowOff>
    </xdr:from>
    <xdr:to>
      <xdr:col>6</xdr:col>
      <xdr:colOff>219075</xdr:colOff>
      <xdr:row>16</xdr:row>
      <xdr:rowOff>161925</xdr:rowOff>
    </xdr:to>
    <xdr:sp macro="" textlink="">
      <xdr:nvSpPr>
        <xdr:cNvPr id="16" name="Oval 15"/>
        <xdr:cNvSpPr/>
      </xdr:nvSpPr>
      <xdr:spPr>
        <a:xfrm>
          <a:off x="3495675" y="2857500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8</a:t>
          </a:r>
        </a:p>
      </xdr:txBody>
    </xdr:sp>
    <xdr:clientData/>
  </xdr:twoCellAnchor>
  <xdr:twoCellAnchor>
    <xdr:from>
      <xdr:col>8</xdr:col>
      <xdr:colOff>333376</xdr:colOff>
      <xdr:row>2</xdr:row>
      <xdr:rowOff>0</xdr:rowOff>
    </xdr:from>
    <xdr:to>
      <xdr:col>9</xdr:col>
      <xdr:colOff>238125</xdr:colOff>
      <xdr:row>8</xdr:row>
      <xdr:rowOff>19050</xdr:rowOff>
    </xdr:to>
    <xdr:sp macro="" textlink="">
      <xdr:nvSpPr>
        <xdr:cNvPr id="17" name="Rectangle 16"/>
        <xdr:cNvSpPr/>
      </xdr:nvSpPr>
      <xdr:spPr>
        <a:xfrm>
          <a:off x="5210176" y="381000"/>
          <a:ext cx="514349" cy="1162050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th-TH" sz="1100">
              <a:solidFill>
                <a:schemeClr val="lt1"/>
              </a:solidFill>
              <a:latin typeface="+mn-lt"/>
              <a:ea typeface="+mn-ea"/>
              <a:cs typeface="+mn-cs"/>
            </a:rPr>
            <a:t>โต๊ะขาว เสริม</a:t>
          </a:r>
          <a:r>
            <a:rPr lang="en-US" sz="1100">
              <a:solidFill>
                <a:schemeClr val="lt1"/>
              </a:solidFill>
              <a:latin typeface="+mn-lt"/>
              <a:ea typeface="+mn-ea"/>
              <a:cs typeface="+mn-cs"/>
            </a:rPr>
            <a:t/>
          </a:r>
          <a:br>
            <a:rPr lang="en-US" sz="1100">
              <a:solidFill>
                <a:schemeClr val="lt1"/>
              </a:solidFill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lt1"/>
              </a:solidFill>
              <a:latin typeface="+mn-lt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8</xdr:col>
      <xdr:colOff>333376</xdr:colOff>
      <xdr:row>8</xdr:row>
      <xdr:rowOff>76200</xdr:rowOff>
    </xdr:from>
    <xdr:to>
      <xdr:col>9</xdr:col>
      <xdr:colOff>238125</xdr:colOff>
      <xdr:row>14</xdr:row>
      <xdr:rowOff>95250</xdr:rowOff>
    </xdr:to>
    <xdr:sp macro="" textlink="">
      <xdr:nvSpPr>
        <xdr:cNvPr id="19" name="Rectangle 18"/>
        <xdr:cNvSpPr/>
      </xdr:nvSpPr>
      <xdr:spPr>
        <a:xfrm>
          <a:off x="5210176" y="1600200"/>
          <a:ext cx="514349" cy="1162050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โต๊ะขาว เสริม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</a:t>
          </a:r>
          <a:endParaRPr lang="en-US">
            <a:effectLst/>
          </a:endParaRPr>
        </a:p>
        <a:p>
          <a:pPr marL="0" indent="0" algn="ctr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63046</xdr:colOff>
      <xdr:row>1</xdr:row>
      <xdr:rowOff>150585</xdr:rowOff>
    </xdr:from>
    <xdr:to>
      <xdr:col>7</xdr:col>
      <xdr:colOff>444046</xdr:colOff>
      <xdr:row>3</xdr:row>
      <xdr:rowOff>122010</xdr:rowOff>
    </xdr:to>
    <xdr:sp macro="" textlink="">
      <xdr:nvSpPr>
        <xdr:cNvPr id="20" name="Oval 19"/>
        <xdr:cNvSpPr/>
      </xdr:nvSpPr>
      <xdr:spPr>
        <a:xfrm>
          <a:off x="4349296" y="343353"/>
          <a:ext cx="381000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600"/>
        </a:p>
      </xdr:txBody>
    </xdr:sp>
    <xdr:clientData/>
  </xdr:twoCellAnchor>
  <xdr:twoCellAnchor>
    <xdr:from>
      <xdr:col>7</xdr:col>
      <xdr:colOff>85725</xdr:colOff>
      <xdr:row>3</xdr:row>
      <xdr:rowOff>171450</xdr:rowOff>
    </xdr:from>
    <xdr:to>
      <xdr:col>7</xdr:col>
      <xdr:colOff>466725</xdr:colOff>
      <xdr:row>5</xdr:row>
      <xdr:rowOff>142875</xdr:rowOff>
    </xdr:to>
    <xdr:sp macro="" textlink="">
      <xdr:nvSpPr>
        <xdr:cNvPr id="21" name="Oval 20"/>
        <xdr:cNvSpPr/>
      </xdr:nvSpPr>
      <xdr:spPr>
        <a:xfrm>
          <a:off x="4352925" y="742950"/>
          <a:ext cx="381000" cy="35242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9</a:t>
          </a:r>
        </a:p>
      </xdr:txBody>
    </xdr:sp>
    <xdr:clientData/>
  </xdr:twoCellAnchor>
  <xdr:twoCellAnchor>
    <xdr:from>
      <xdr:col>7</xdr:col>
      <xdr:colOff>345170</xdr:colOff>
      <xdr:row>0</xdr:row>
      <xdr:rowOff>53068</xdr:rowOff>
    </xdr:from>
    <xdr:to>
      <xdr:col>8</xdr:col>
      <xdr:colOff>600984</xdr:colOff>
      <xdr:row>1</xdr:row>
      <xdr:rowOff>79375</xdr:rowOff>
    </xdr:to>
    <xdr:sp macro="" textlink="">
      <xdr:nvSpPr>
        <xdr:cNvPr id="36" name="Rounded Rectangle 35"/>
        <xdr:cNvSpPr/>
      </xdr:nvSpPr>
      <xdr:spPr>
        <a:xfrm>
          <a:off x="4631420" y="53068"/>
          <a:ext cx="868135" cy="219075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ฟริปชาร์จ</a:t>
          </a:r>
          <a:r>
            <a:rPr lang="en-US" sz="1100">
              <a:solidFill>
                <a:schemeClr val="bg1"/>
              </a:solidFill>
              <a:latin typeface="+mn-lt"/>
              <a:ea typeface="+mn-ea"/>
              <a:cs typeface="+mn-cs"/>
            </a:rPr>
            <a:t> 1</a:t>
          </a:r>
        </a:p>
      </xdr:txBody>
    </xdr:sp>
    <xdr:clientData/>
  </xdr:twoCellAnchor>
  <xdr:twoCellAnchor>
    <xdr:from>
      <xdr:col>9</xdr:col>
      <xdr:colOff>73025</xdr:colOff>
      <xdr:row>0</xdr:row>
      <xdr:rowOff>64408</xdr:rowOff>
    </xdr:from>
    <xdr:to>
      <xdr:col>10</xdr:col>
      <xdr:colOff>362857</xdr:colOff>
      <xdr:row>1</xdr:row>
      <xdr:rowOff>68036</xdr:rowOff>
    </xdr:to>
    <xdr:sp macro="" textlink="">
      <xdr:nvSpPr>
        <xdr:cNvPr id="37" name="Rounded Rectangle 36"/>
        <xdr:cNvSpPr/>
      </xdr:nvSpPr>
      <xdr:spPr>
        <a:xfrm>
          <a:off x="5583918" y="64408"/>
          <a:ext cx="902153" cy="196396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ฟริปชาร์จ</a:t>
          </a:r>
          <a:r>
            <a:rPr lang="en-US" sz="1100">
              <a:solidFill>
                <a:schemeClr val="bg1"/>
              </a:solidFill>
              <a:latin typeface="+mn-lt"/>
              <a:ea typeface="+mn-ea"/>
              <a:cs typeface="+mn-cs"/>
            </a:rPr>
            <a:t> 2</a:t>
          </a:r>
        </a:p>
        <a:p>
          <a:pPr marL="0" indent="0" algn="ctr"/>
          <a:endParaRPr lang="en-US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565150</xdr:colOff>
      <xdr:row>0</xdr:row>
      <xdr:rowOff>47625</xdr:rowOff>
    </xdr:from>
    <xdr:to>
      <xdr:col>7</xdr:col>
      <xdr:colOff>146050</xdr:colOff>
      <xdr:row>1</xdr:row>
      <xdr:rowOff>114300</xdr:rowOff>
    </xdr:to>
    <xdr:sp macro="" textlink="">
      <xdr:nvSpPr>
        <xdr:cNvPr id="38" name="Rounded Rectangle 37"/>
        <xdr:cNvSpPr/>
      </xdr:nvSpPr>
      <xdr:spPr>
        <a:xfrm>
          <a:off x="2402114" y="47625"/>
          <a:ext cx="2030186" cy="259443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โต๊ะเสริมตอนคุยกับเยาวชน</a:t>
          </a:r>
          <a:endParaRPr lang="en-US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55789</xdr:colOff>
      <xdr:row>1</xdr:row>
      <xdr:rowOff>187325</xdr:rowOff>
    </xdr:from>
    <xdr:to>
      <xdr:col>2</xdr:col>
      <xdr:colOff>572860</xdr:colOff>
      <xdr:row>8</xdr:row>
      <xdr:rowOff>13607</xdr:rowOff>
    </xdr:to>
    <xdr:sp macro="" textlink="">
      <xdr:nvSpPr>
        <xdr:cNvPr id="39" name="Rectangle 38"/>
        <xdr:cNvSpPr/>
      </xdr:nvSpPr>
      <xdr:spPr>
        <a:xfrm>
          <a:off x="1280432" y="380093"/>
          <a:ext cx="517071" cy="1175657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โต๊ะขาว เสริม 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</a:t>
          </a:r>
          <a:endParaRPr lang="en-US">
            <a:effectLst/>
          </a:endParaRPr>
        </a:p>
      </xdr:txBody>
    </xdr:sp>
    <xdr:clientData/>
  </xdr:twoCellAnchor>
  <xdr:twoCellAnchor>
    <xdr:from>
      <xdr:col>2</xdr:col>
      <xdr:colOff>44450</xdr:colOff>
      <xdr:row>8</xdr:row>
      <xdr:rowOff>184150</xdr:rowOff>
    </xdr:from>
    <xdr:to>
      <xdr:col>2</xdr:col>
      <xdr:colOff>561521</xdr:colOff>
      <xdr:row>15</xdr:row>
      <xdr:rowOff>10432</xdr:rowOff>
    </xdr:to>
    <xdr:sp macro="" textlink="">
      <xdr:nvSpPr>
        <xdr:cNvPr id="40" name="Rectangle 39"/>
        <xdr:cNvSpPr/>
      </xdr:nvSpPr>
      <xdr:spPr>
        <a:xfrm>
          <a:off x="1269093" y="1726293"/>
          <a:ext cx="517071" cy="1175657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โต๊ะขาว เสริม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</a:t>
          </a:r>
          <a:endParaRPr lang="en-US">
            <a:effectLst/>
          </a:endParaRPr>
        </a:p>
        <a:p>
          <a:pPr marL="0" indent="0" algn="ctr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104775</xdr:colOff>
      <xdr:row>8</xdr:row>
      <xdr:rowOff>47625</xdr:rowOff>
    </xdr:from>
    <xdr:to>
      <xdr:col>7</xdr:col>
      <xdr:colOff>485775</xdr:colOff>
      <xdr:row>14</xdr:row>
      <xdr:rowOff>19050</xdr:rowOff>
    </xdr:to>
    <xdr:grpSp>
      <xdr:nvGrpSpPr>
        <xdr:cNvPr id="43" name="Group 42"/>
        <xdr:cNvGrpSpPr/>
      </xdr:nvGrpSpPr>
      <xdr:grpSpPr>
        <a:xfrm>
          <a:off x="4327525" y="1571625"/>
          <a:ext cx="381000" cy="1114425"/>
          <a:chOff x="4371975" y="1571625"/>
          <a:chExt cx="381000" cy="1114425"/>
        </a:xfrm>
      </xdr:grpSpPr>
      <xdr:sp macro="" textlink="">
        <xdr:nvSpPr>
          <xdr:cNvPr id="23" name="Oval 22"/>
          <xdr:cNvSpPr/>
        </xdr:nvSpPr>
        <xdr:spPr>
          <a:xfrm>
            <a:off x="4371975" y="1571625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2" name="TextBox 41"/>
          <xdr:cNvSpPr txBox="1"/>
        </xdr:nvSpPr>
        <xdr:spPr>
          <a:xfrm>
            <a:off x="4400551" y="1619250"/>
            <a:ext cx="342900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11</a:t>
            </a:r>
          </a:p>
        </xdr:txBody>
      </xdr:sp>
      <xdr:sp macro="" textlink="">
        <xdr:nvSpPr>
          <xdr:cNvPr id="44" name="TextBox 43"/>
          <xdr:cNvSpPr txBox="1"/>
        </xdr:nvSpPr>
        <xdr:spPr>
          <a:xfrm>
            <a:off x="4391026" y="1990725"/>
            <a:ext cx="342900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12</a:t>
            </a:r>
          </a:p>
        </xdr:txBody>
      </xdr:sp>
      <xdr:sp macro="" textlink="">
        <xdr:nvSpPr>
          <xdr:cNvPr id="45" name="TextBox 44"/>
          <xdr:cNvSpPr txBox="1"/>
        </xdr:nvSpPr>
        <xdr:spPr>
          <a:xfrm>
            <a:off x="4381501" y="2428875"/>
            <a:ext cx="342900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US" sz="1100"/>
          </a:p>
        </xdr:txBody>
      </xdr:sp>
    </xdr:grpSp>
    <xdr:clientData/>
  </xdr:twoCellAnchor>
  <xdr:twoCellAnchor>
    <xdr:from>
      <xdr:col>7</xdr:col>
      <xdr:colOff>114301</xdr:colOff>
      <xdr:row>12</xdr:row>
      <xdr:rowOff>142875</xdr:rowOff>
    </xdr:from>
    <xdr:to>
      <xdr:col>7</xdr:col>
      <xdr:colOff>476251</xdr:colOff>
      <xdr:row>14</xdr:row>
      <xdr:rowOff>76200</xdr:rowOff>
    </xdr:to>
    <xdr:sp macro="" textlink="">
      <xdr:nvSpPr>
        <xdr:cNvPr id="46" name="TextBox 45"/>
        <xdr:cNvSpPr txBox="1"/>
      </xdr:nvSpPr>
      <xdr:spPr>
        <a:xfrm>
          <a:off x="4381501" y="2428875"/>
          <a:ext cx="36195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13</a:t>
          </a:r>
        </a:p>
      </xdr:txBody>
    </xdr:sp>
    <xdr:clientData/>
  </xdr:twoCellAnchor>
  <xdr:twoCellAnchor>
    <xdr:from>
      <xdr:col>1</xdr:col>
      <xdr:colOff>152400</xdr:colOff>
      <xdr:row>2</xdr:row>
      <xdr:rowOff>28575</xdr:rowOff>
    </xdr:from>
    <xdr:to>
      <xdr:col>1</xdr:col>
      <xdr:colOff>533400</xdr:colOff>
      <xdr:row>4</xdr:row>
      <xdr:rowOff>0</xdr:rowOff>
    </xdr:to>
    <xdr:grpSp>
      <xdr:nvGrpSpPr>
        <xdr:cNvPr id="51" name="Group 50"/>
        <xdr:cNvGrpSpPr/>
      </xdr:nvGrpSpPr>
      <xdr:grpSpPr>
        <a:xfrm>
          <a:off x="755650" y="409575"/>
          <a:ext cx="381000" cy="352425"/>
          <a:chOff x="5772150" y="514350"/>
          <a:chExt cx="381000" cy="352425"/>
        </a:xfrm>
        <a:noFill/>
      </xdr:grpSpPr>
      <xdr:sp macro="" textlink="">
        <xdr:nvSpPr>
          <xdr:cNvPr id="9" name="Oval 8"/>
          <xdr:cNvSpPr/>
        </xdr:nvSpPr>
        <xdr:spPr>
          <a:xfrm>
            <a:off x="5772150" y="514350"/>
            <a:ext cx="381000" cy="352425"/>
          </a:xfrm>
          <a:prstGeom prst="ellipse">
            <a:avLst/>
          </a:prstGeom>
          <a:grpFill/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7" name="TextBox 46"/>
          <xdr:cNvSpPr txBox="1"/>
        </xdr:nvSpPr>
        <xdr:spPr>
          <a:xfrm>
            <a:off x="5781676" y="552450"/>
            <a:ext cx="361950" cy="314325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14</a:t>
            </a:r>
          </a:p>
        </xdr:txBody>
      </xdr:sp>
    </xdr:grpSp>
    <xdr:clientData/>
  </xdr:twoCellAnchor>
  <xdr:twoCellAnchor>
    <xdr:from>
      <xdr:col>1</xdr:col>
      <xdr:colOff>133350</xdr:colOff>
      <xdr:row>5</xdr:row>
      <xdr:rowOff>66675</xdr:rowOff>
    </xdr:from>
    <xdr:to>
      <xdr:col>1</xdr:col>
      <xdr:colOff>514351</xdr:colOff>
      <xdr:row>7</xdr:row>
      <xdr:rowOff>38100</xdr:rowOff>
    </xdr:to>
    <xdr:grpSp>
      <xdr:nvGrpSpPr>
        <xdr:cNvPr id="52" name="Group 51"/>
        <xdr:cNvGrpSpPr/>
      </xdr:nvGrpSpPr>
      <xdr:grpSpPr>
        <a:xfrm>
          <a:off x="736600" y="1019175"/>
          <a:ext cx="381001" cy="352425"/>
          <a:chOff x="5762625" y="1057275"/>
          <a:chExt cx="381001" cy="352425"/>
        </a:xfrm>
      </xdr:grpSpPr>
      <xdr:sp macro="" textlink="">
        <xdr:nvSpPr>
          <xdr:cNvPr id="10" name="Oval 9"/>
          <xdr:cNvSpPr/>
        </xdr:nvSpPr>
        <xdr:spPr>
          <a:xfrm>
            <a:off x="5762625" y="1057275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8" name="TextBox 47"/>
          <xdr:cNvSpPr txBox="1"/>
        </xdr:nvSpPr>
        <xdr:spPr>
          <a:xfrm>
            <a:off x="5781676" y="1085850"/>
            <a:ext cx="361950" cy="3143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15</a:t>
            </a:r>
          </a:p>
        </xdr:txBody>
      </xdr:sp>
    </xdr:grpSp>
    <xdr:clientData/>
  </xdr:twoCellAnchor>
  <xdr:twoCellAnchor>
    <xdr:from>
      <xdr:col>1</xdr:col>
      <xdr:colOff>133350</xdr:colOff>
      <xdr:row>9</xdr:row>
      <xdr:rowOff>9525</xdr:rowOff>
    </xdr:from>
    <xdr:to>
      <xdr:col>1</xdr:col>
      <xdr:colOff>514351</xdr:colOff>
      <xdr:row>10</xdr:row>
      <xdr:rowOff>171450</xdr:rowOff>
    </xdr:to>
    <xdr:grpSp>
      <xdr:nvGrpSpPr>
        <xdr:cNvPr id="53" name="Group 52"/>
        <xdr:cNvGrpSpPr/>
      </xdr:nvGrpSpPr>
      <xdr:grpSpPr>
        <a:xfrm>
          <a:off x="736600" y="1724025"/>
          <a:ext cx="381001" cy="352425"/>
          <a:chOff x="5791200" y="1809750"/>
          <a:chExt cx="381001" cy="352425"/>
        </a:xfrm>
      </xdr:grpSpPr>
      <xdr:sp macro="" textlink="">
        <xdr:nvSpPr>
          <xdr:cNvPr id="11" name="Oval 10"/>
          <xdr:cNvSpPr/>
        </xdr:nvSpPr>
        <xdr:spPr>
          <a:xfrm>
            <a:off x="5791200" y="1809750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9" name="TextBox 48"/>
          <xdr:cNvSpPr txBox="1"/>
        </xdr:nvSpPr>
        <xdr:spPr>
          <a:xfrm>
            <a:off x="5810251" y="1838325"/>
            <a:ext cx="361950" cy="3143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16</a:t>
            </a:r>
          </a:p>
        </xdr:txBody>
      </xdr:sp>
    </xdr:grpSp>
    <xdr:clientData/>
  </xdr:twoCellAnchor>
  <xdr:twoCellAnchor>
    <xdr:from>
      <xdr:col>1</xdr:col>
      <xdr:colOff>123825</xdr:colOff>
      <xdr:row>12</xdr:row>
      <xdr:rowOff>19050</xdr:rowOff>
    </xdr:from>
    <xdr:to>
      <xdr:col>1</xdr:col>
      <xdr:colOff>504825</xdr:colOff>
      <xdr:row>13</xdr:row>
      <xdr:rowOff>180975</xdr:rowOff>
    </xdr:to>
    <xdr:grpSp>
      <xdr:nvGrpSpPr>
        <xdr:cNvPr id="54" name="Group 53"/>
        <xdr:cNvGrpSpPr/>
      </xdr:nvGrpSpPr>
      <xdr:grpSpPr>
        <a:xfrm>
          <a:off x="727075" y="2305050"/>
          <a:ext cx="381000" cy="352425"/>
          <a:chOff x="5819775" y="2419350"/>
          <a:chExt cx="381000" cy="352425"/>
        </a:xfrm>
      </xdr:grpSpPr>
      <xdr:sp macro="" textlink="">
        <xdr:nvSpPr>
          <xdr:cNvPr id="12" name="Oval 11"/>
          <xdr:cNvSpPr/>
        </xdr:nvSpPr>
        <xdr:spPr>
          <a:xfrm>
            <a:off x="5819775" y="2419350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0" name="TextBox 49"/>
          <xdr:cNvSpPr txBox="1"/>
        </xdr:nvSpPr>
        <xdr:spPr>
          <a:xfrm>
            <a:off x="5829301" y="2457450"/>
            <a:ext cx="361950" cy="3143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17</a:t>
            </a:r>
          </a:p>
        </xdr:txBody>
      </xdr:sp>
    </xdr:grpSp>
    <xdr:clientData/>
  </xdr:twoCellAnchor>
  <xdr:twoCellAnchor>
    <xdr:from>
      <xdr:col>9</xdr:col>
      <xdr:colOff>304800</xdr:colOff>
      <xdr:row>2</xdr:row>
      <xdr:rowOff>152400</xdr:rowOff>
    </xdr:from>
    <xdr:to>
      <xdr:col>10</xdr:col>
      <xdr:colOff>76201</xdr:colOff>
      <xdr:row>4</xdr:row>
      <xdr:rowOff>123825</xdr:rowOff>
    </xdr:to>
    <xdr:grpSp>
      <xdr:nvGrpSpPr>
        <xdr:cNvPr id="55" name="Group 54"/>
        <xdr:cNvGrpSpPr/>
      </xdr:nvGrpSpPr>
      <xdr:grpSpPr>
        <a:xfrm>
          <a:off x="5734050" y="533400"/>
          <a:ext cx="374651" cy="352425"/>
          <a:chOff x="5791200" y="1809750"/>
          <a:chExt cx="381001" cy="352425"/>
        </a:xfrm>
      </xdr:grpSpPr>
      <xdr:sp macro="" textlink="">
        <xdr:nvSpPr>
          <xdr:cNvPr id="56" name="Oval 55"/>
          <xdr:cNvSpPr/>
        </xdr:nvSpPr>
        <xdr:spPr>
          <a:xfrm>
            <a:off x="5791200" y="1809750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7" name="TextBox 56"/>
          <xdr:cNvSpPr txBox="1"/>
        </xdr:nvSpPr>
        <xdr:spPr>
          <a:xfrm>
            <a:off x="5810251" y="1838325"/>
            <a:ext cx="361950" cy="3143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17</a:t>
            </a:r>
          </a:p>
        </xdr:txBody>
      </xdr:sp>
    </xdr:grpSp>
    <xdr:clientData/>
  </xdr:twoCellAnchor>
  <xdr:twoCellAnchor>
    <xdr:from>
      <xdr:col>9</xdr:col>
      <xdr:colOff>323850</xdr:colOff>
      <xdr:row>5</xdr:row>
      <xdr:rowOff>123825</xdr:rowOff>
    </xdr:from>
    <xdr:to>
      <xdr:col>10</xdr:col>
      <xdr:colOff>95251</xdr:colOff>
      <xdr:row>7</xdr:row>
      <xdr:rowOff>95250</xdr:rowOff>
    </xdr:to>
    <xdr:grpSp>
      <xdr:nvGrpSpPr>
        <xdr:cNvPr id="58" name="Group 57"/>
        <xdr:cNvGrpSpPr/>
      </xdr:nvGrpSpPr>
      <xdr:grpSpPr>
        <a:xfrm>
          <a:off x="5753100" y="1076325"/>
          <a:ext cx="374651" cy="352425"/>
          <a:chOff x="5791200" y="1809750"/>
          <a:chExt cx="381001" cy="352425"/>
        </a:xfrm>
      </xdr:grpSpPr>
      <xdr:sp macro="" textlink="">
        <xdr:nvSpPr>
          <xdr:cNvPr id="59" name="Oval 58"/>
          <xdr:cNvSpPr/>
        </xdr:nvSpPr>
        <xdr:spPr>
          <a:xfrm>
            <a:off x="5791200" y="1809750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0" name="TextBox 59"/>
          <xdr:cNvSpPr txBox="1"/>
        </xdr:nvSpPr>
        <xdr:spPr>
          <a:xfrm>
            <a:off x="5810251" y="1838325"/>
            <a:ext cx="361950" cy="3143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18</a:t>
            </a:r>
          </a:p>
        </xdr:txBody>
      </xdr:sp>
    </xdr:grpSp>
    <xdr:clientData/>
  </xdr:twoCellAnchor>
  <xdr:twoCellAnchor>
    <xdr:from>
      <xdr:col>9</xdr:col>
      <xdr:colOff>352425</xdr:colOff>
      <xdr:row>8</xdr:row>
      <xdr:rowOff>180975</xdr:rowOff>
    </xdr:from>
    <xdr:to>
      <xdr:col>10</xdr:col>
      <xdr:colOff>123826</xdr:colOff>
      <xdr:row>10</xdr:row>
      <xdr:rowOff>152400</xdr:rowOff>
    </xdr:to>
    <xdr:grpSp>
      <xdr:nvGrpSpPr>
        <xdr:cNvPr id="61" name="Group 60"/>
        <xdr:cNvGrpSpPr/>
      </xdr:nvGrpSpPr>
      <xdr:grpSpPr>
        <a:xfrm>
          <a:off x="5781675" y="1704975"/>
          <a:ext cx="374651" cy="352425"/>
          <a:chOff x="5791200" y="1809750"/>
          <a:chExt cx="381001" cy="352425"/>
        </a:xfrm>
      </xdr:grpSpPr>
      <xdr:sp macro="" textlink="">
        <xdr:nvSpPr>
          <xdr:cNvPr id="62" name="Oval 61"/>
          <xdr:cNvSpPr/>
        </xdr:nvSpPr>
        <xdr:spPr>
          <a:xfrm>
            <a:off x="5791200" y="1809750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3" name="TextBox 62"/>
          <xdr:cNvSpPr txBox="1"/>
        </xdr:nvSpPr>
        <xdr:spPr>
          <a:xfrm>
            <a:off x="5810251" y="1838325"/>
            <a:ext cx="361950" cy="3143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19</a:t>
            </a:r>
          </a:p>
        </xdr:txBody>
      </xdr:sp>
    </xdr:grpSp>
    <xdr:clientData/>
  </xdr:twoCellAnchor>
  <xdr:twoCellAnchor>
    <xdr:from>
      <xdr:col>9</xdr:col>
      <xdr:colOff>342900</xdr:colOff>
      <xdr:row>12</xdr:row>
      <xdr:rowOff>47625</xdr:rowOff>
    </xdr:from>
    <xdr:to>
      <xdr:col>10</xdr:col>
      <xdr:colOff>114301</xdr:colOff>
      <xdr:row>14</xdr:row>
      <xdr:rowOff>19050</xdr:rowOff>
    </xdr:to>
    <xdr:grpSp>
      <xdr:nvGrpSpPr>
        <xdr:cNvPr id="64" name="Group 63"/>
        <xdr:cNvGrpSpPr/>
      </xdr:nvGrpSpPr>
      <xdr:grpSpPr>
        <a:xfrm>
          <a:off x="5772150" y="2333625"/>
          <a:ext cx="374651" cy="352425"/>
          <a:chOff x="5791200" y="1809750"/>
          <a:chExt cx="381001" cy="352425"/>
        </a:xfrm>
      </xdr:grpSpPr>
      <xdr:sp macro="" textlink="">
        <xdr:nvSpPr>
          <xdr:cNvPr id="65" name="Oval 64"/>
          <xdr:cNvSpPr/>
        </xdr:nvSpPr>
        <xdr:spPr>
          <a:xfrm>
            <a:off x="5791200" y="1809750"/>
            <a:ext cx="381000" cy="35242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6" name="TextBox 65"/>
          <xdr:cNvSpPr txBox="1"/>
        </xdr:nvSpPr>
        <xdr:spPr>
          <a:xfrm>
            <a:off x="5810251" y="1838325"/>
            <a:ext cx="361950" cy="3143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20</a:t>
            </a:r>
          </a:p>
        </xdr:txBody>
      </xdr:sp>
    </xdr:grpSp>
    <xdr:clientData/>
  </xdr:twoCellAnchor>
  <xdr:twoCellAnchor>
    <xdr:from>
      <xdr:col>0</xdr:col>
      <xdr:colOff>45357</xdr:colOff>
      <xdr:row>0</xdr:row>
      <xdr:rowOff>45357</xdr:rowOff>
    </xdr:from>
    <xdr:to>
      <xdr:col>3</xdr:col>
      <xdr:colOff>235857</xdr:colOff>
      <xdr:row>1</xdr:row>
      <xdr:rowOff>112032</xdr:rowOff>
    </xdr:to>
    <xdr:sp macro="" textlink="">
      <xdr:nvSpPr>
        <xdr:cNvPr id="67" name="Rounded Rectangle 66"/>
        <xdr:cNvSpPr/>
      </xdr:nvSpPr>
      <xdr:spPr>
        <a:xfrm>
          <a:off x="45357" y="45357"/>
          <a:ext cx="2027464" cy="259443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โต๊ะเสริมศูนย์ข้อมูล</a:t>
          </a:r>
          <a:endParaRPr lang="en-US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419099</xdr:colOff>
      <xdr:row>19</xdr:row>
      <xdr:rowOff>38100</xdr:rowOff>
    </xdr:from>
    <xdr:to>
      <xdr:col>7</xdr:col>
      <xdr:colOff>180974</xdr:colOff>
      <xdr:row>21</xdr:row>
      <xdr:rowOff>9525</xdr:rowOff>
    </xdr:to>
    <xdr:sp macro="" textlink="">
      <xdr:nvSpPr>
        <xdr:cNvPr id="68" name="Rounded Rectangle 67"/>
        <xdr:cNvSpPr/>
      </xdr:nvSpPr>
      <xdr:spPr>
        <a:xfrm>
          <a:off x="2247899" y="3657600"/>
          <a:ext cx="2200275" cy="352425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โซฟา</a:t>
          </a:r>
          <a:endParaRPr lang="en-US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434067</xdr:colOff>
      <xdr:row>18</xdr:row>
      <xdr:rowOff>181429</xdr:rowOff>
    </xdr:from>
    <xdr:to>
      <xdr:col>1</xdr:col>
      <xdr:colOff>202746</xdr:colOff>
      <xdr:row>20</xdr:row>
      <xdr:rowOff>150586</xdr:rowOff>
    </xdr:to>
    <xdr:sp macro="" textlink="">
      <xdr:nvSpPr>
        <xdr:cNvPr id="70" name="Oval 69"/>
        <xdr:cNvSpPr/>
      </xdr:nvSpPr>
      <xdr:spPr>
        <a:xfrm>
          <a:off x="434067" y="3651250"/>
          <a:ext cx="381000" cy="354693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29482</xdr:colOff>
      <xdr:row>18</xdr:row>
      <xdr:rowOff>170997</xdr:rowOff>
    </xdr:from>
    <xdr:to>
      <xdr:col>0</xdr:col>
      <xdr:colOff>410482</xdr:colOff>
      <xdr:row>20</xdr:row>
      <xdr:rowOff>142421</xdr:rowOff>
    </xdr:to>
    <xdr:sp macro="" textlink="">
      <xdr:nvSpPr>
        <xdr:cNvPr id="71" name="Oval 70"/>
        <xdr:cNvSpPr/>
      </xdr:nvSpPr>
      <xdr:spPr>
        <a:xfrm>
          <a:off x="29482" y="3640818"/>
          <a:ext cx="381000" cy="356960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78467</xdr:colOff>
      <xdr:row>18</xdr:row>
      <xdr:rowOff>180975</xdr:rowOff>
    </xdr:from>
    <xdr:to>
      <xdr:col>10</xdr:col>
      <xdr:colOff>462189</xdr:colOff>
      <xdr:row>20</xdr:row>
      <xdr:rowOff>152400</xdr:rowOff>
    </xdr:to>
    <xdr:sp macro="" textlink="">
      <xdr:nvSpPr>
        <xdr:cNvPr id="72" name="Oval 71"/>
        <xdr:cNvSpPr/>
      </xdr:nvSpPr>
      <xdr:spPr>
        <a:xfrm>
          <a:off x="6201681" y="3650796"/>
          <a:ext cx="383722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900">
              <a:solidFill>
                <a:schemeClr val="lt1"/>
              </a:solidFill>
              <a:latin typeface="+mn-lt"/>
              <a:ea typeface="+mn-ea"/>
              <a:cs typeface="+mn-cs"/>
            </a:rPr>
            <a:t>IT</a:t>
          </a:r>
        </a:p>
      </xdr:txBody>
    </xdr:sp>
    <xdr:clientData/>
  </xdr:twoCellAnchor>
  <xdr:twoCellAnchor>
    <xdr:from>
      <xdr:col>9</xdr:col>
      <xdr:colOff>152399</xdr:colOff>
      <xdr:row>18</xdr:row>
      <xdr:rowOff>160110</xdr:rowOff>
    </xdr:from>
    <xdr:to>
      <xdr:col>9</xdr:col>
      <xdr:colOff>533399</xdr:colOff>
      <xdr:row>20</xdr:row>
      <xdr:rowOff>131535</xdr:rowOff>
    </xdr:to>
    <xdr:sp macro="" textlink="">
      <xdr:nvSpPr>
        <xdr:cNvPr id="73" name="Oval 72"/>
        <xdr:cNvSpPr/>
      </xdr:nvSpPr>
      <xdr:spPr>
        <a:xfrm>
          <a:off x="5663292" y="3629931"/>
          <a:ext cx="381000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222251</xdr:colOff>
      <xdr:row>2</xdr:row>
      <xdr:rowOff>907</xdr:rowOff>
    </xdr:from>
    <xdr:to>
      <xdr:col>0</xdr:col>
      <xdr:colOff>603251</xdr:colOff>
      <xdr:row>3</xdr:row>
      <xdr:rowOff>165099</xdr:rowOff>
    </xdr:to>
    <xdr:sp macro="" textlink="">
      <xdr:nvSpPr>
        <xdr:cNvPr id="74" name="Oval 73"/>
        <xdr:cNvSpPr/>
      </xdr:nvSpPr>
      <xdr:spPr>
        <a:xfrm>
          <a:off x="222251" y="386443"/>
          <a:ext cx="381000" cy="356960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210911</xdr:colOff>
      <xdr:row>6</xdr:row>
      <xdr:rowOff>102961</xdr:rowOff>
    </xdr:from>
    <xdr:to>
      <xdr:col>0</xdr:col>
      <xdr:colOff>591911</xdr:colOff>
      <xdr:row>8</xdr:row>
      <xdr:rowOff>74385</xdr:rowOff>
    </xdr:to>
    <xdr:sp macro="" textlink="">
      <xdr:nvSpPr>
        <xdr:cNvPr id="75" name="Oval 74"/>
        <xdr:cNvSpPr/>
      </xdr:nvSpPr>
      <xdr:spPr>
        <a:xfrm>
          <a:off x="210911" y="1259568"/>
          <a:ext cx="381000" cy="356960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199571</xdr:colOff>
      <xdr:row>4</xdr:row>
      <xdr:rowOff>34925</xdr:rowOff>
    </xdr:from>
    <xdr:to>
      <xdr:col>0</xdr:col>
      <xdr:colOff>580571</xdr:colOff>
      <xdr:row>6</xdr:row>
      <xdr:rowOff>6349</xdr:rowOff>
    </xdr:to>
    <xdr:sp macro="" textlink="">
      <xdr:nvSpPr>
        <xdr:cNvPr id="76" name="Oval 75"/>
        <xdr:cNvSpPr/>
      </xdr:nvSpPr>
      <xdr:spPr>
        <a:xfrm rot="687046">
          <a:off x="199571" y="805996"/>
          <a:ext cx="381000" cy="356960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199571</xdr:colOff>
      <xdr:row>8</xdr:row>
      <xdr:rowOff>182335</xdr:rowOff>
    </xdr:from>
    <xdr:to>
      <xdr:col>0</xdr:col>
      <xdr:colOff>580571</xdr:colOff>
      <xdr:row>10</xdr:row>
      <xdr:rowOff>153759</xdr:rowOff>
    </xdr:to>
    <xdr:sp macro="" textlink="">
      <xdr:nvSpPr>
        <xdr:cNvPr id="77" name="Oval 76"/>
        <xdr:cNvSpPr/>
      </xdr:nvSpPr>
      <xdr:spPr>
        <a:xfrm>
          <a:off x="199571" y="1724478"/>
          <a:ext cx="381000" cy="356960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210910</xdr:colOff>
      <xdr:row>11</xdr:row>
      <xdr:rowOff>68943</xdr:rowOff>
    </xdr:from>
    <xdr:to>
      <xdr:col>0</xdr:col>
      <xdr:colOff>591910</xdr:colOff>
      <xdr:row>13</xdr:row>
      <xdr:rowOff>40367</xdr:rowOff>
    </xdr:to>
    <xdr:sp macro="" textlink="">
      <xdr:nvSpPr>
        <xdr:cNvPr id="78" name="Oval 77"/>
        <xdr:cNvSpPr/>
      </xdr:nvSpPr>
      <xdr:spPr>
        <a:xfrm>
          <a:off x="210910" y="2189389"/>
          <a:ext cx="381000" cy="356960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210910</xdr:colOff>
      <xdr:row>13</xdr:row>
      <xdr:rowOff>102961</xdr:rowOff>
    </xdr:from>
    <xdr:to>
      <xdr:col>0</xdr:col>
      <xdr:colOff>591910</xdr:colOff>
      <xdr:row>15</xdr:row>
      <xdr:rowOff>74385</xdr:rowOff>
    </xdr:to>
    <xdr:sp macro="" textlink="">
      <xdr:nvSpPr>
        <xdr:cNvPr id="79" name="Oval 78"/>
        <xdr:cNvSpPr/>
      </xdr:nvSpPr>
      <xdr:spPr>
        <a:xfrm>
          <a:off x="210910" y="2608943"/>
          <a:ext cx="381000" cy="356960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176439</xdr:colOff>
      <xdr:row>4</xdr:row>
      <xdr:rowOff>37194</xdr:rowOff>
    </xdr:from>
    <xdr:to>
      <xdr:col>10</xdr:col>
      <xdr:colOff>557439</xdr:colOff>
      <xdr:row>6</xdr:row>
      <xdr:rowOff>8619</xdr:rowOff>
    </xdr:to>
    <xdr:sp macro="" textlink="">
      <xdr:nvSpPr>
        <xdr:cNvPr id="80" name="Oval 79"/>
        <xdr:cNvSpPr/>
      </xdr:nvSpPr>
      <xdr:spPr>
        <a:xfrm>
          <a:off x="6299653" y="808265"/>
          <a:ext cx="381000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199117</xdr:colOff>
      <xdr:row>6</xdr:row>
      <xdr:rowOff>71213</xdr:rowOff>
    </xdr:from>
    <xdr:to>
      <xdr:col>10</xdr:col>
      <xdr:colOff>580117</xdr:colOff>
      <xdr:row>8</xdr:row>
      <xdr:rowOff>42638</xdr:rowOff>
    </xdr:to>
    <xdr:sp macro="" textlink="">
      <xdr:nvSpPr>
        <xdr:cNvPr id="81" name="Oval 80"/>
        <xdr:cNvSpPr/>
      </xdr:nvSpPr>
      <xdr:spPr>
        <a:xfrm>
          <a:off x="6322331" y="1227820"/>
          <a:ext cx="381000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199119</xdr:colOff>
      <xdr:row>8</xdr:row>
      <xdr:rowOff>105231</xdr:rowOff>
    </xdr:from>
    <xdr:to>
      <xdr:col>10</xdr:col>
      <xdr:colOff>580119</xdr:colOff>
      <xdr:row>10</xdr:row>
      <xdr:rowOff>76656</xdr:rowOff>
    </xdr:to>
    <xdr:sp macro="" textlink="">
      <xdr:nvSpPr>
        <xdr:cNvPr id="82" name="Oval 81"/>
        <xdr:cNvSpPr/>
      </xdr:nvSpPr>
      <xdr:spPr>
        <a:xfrm>
          <a:off x="6322333" y="1647374"/>
          <a:ext cx="381000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210457</xdr:colOff>
      <xdr:row>10</xdr:row>
      <xdr:rowOff>116570</xdr:rowOff>
    </xdr:from>
    <xdr:to>
      <xdr:col>10</xdr:col>
      <xdr:colOff>591457</xdr:colOff>
      <xdr:row>12</xdr:row>
      <xdr:rowOff>87996</xdr:rowOff>
    </xdr:to>
    <xdr:sp macro="" textlink="">
      <xdr:nvSpPr>
        <xdr:cNvPr id="83" name="Oval 82"/>
        <xdr:cNvSpPr/>
      </xdr:nvSpPr>
      <xdr:spPr>
        <a:xfrm>
          <a:off x="6333671" y="2044249"/>
          <a:ext cx="381000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187779</xdr:colOff>
      <xdr:row>12</xdr:row>
      <xdr:rowOff>150589</xdr:rowOff>
    </xdr:from>
    <xdr:to>
      <xdr:col>10</xdr:col>
      <xdr:colOff>568779</xdr:colOff>
      <xdr:row>14</xdr:row>
      <xdr:rowOff>122014</xdr:rowOff>
    </xdr:to>
    <xdr:sp macro="" textlink="">
      <xdr:nvSpPr>
        <xdr:cNvPr id="84" name="Oval 83"/>
        <xdr:cNvSpPr/>
      </xdr:nvSpPr>
      <xdr:spPr>
        <a:xfrm>
          <a:off x="6310993" y="2463803"/>
          <a:ext cx="381000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176440</xdr:colOff>
      <xdr:row>2</xdr:row>
      <xdr:rowOff>14516</xdr:rowOff>
    </xdr:from>
    <xdr:to>
      <xdr:col>10</xdr:col>
      <xdr:colOff>557440</xdr:colOff>
      <xdr:row>3</xdr:row>
      <xdr:rowOff>178709</xdr:rowOff>
    </xdr:to>
    <xdr:sp macro="" textlink="">
      <xdr:nvSpPr>
        <xdr:cNvPr id="85" name="Oval 84"/>
        <xdr:cNvSpPr/>
      </xdr:nvSpPr>
      <xdr:spPr>
        <a:xfrm>
          <a:off x="6299654" y="400052"/>
          <a:ext cx="381000" cy="356961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218621</xdr:colOff>
      <xdr:row>19</xdr:row>
      <xdr:rowOff>1</xdr:rowOff>
    </xdr:from>
    <xdr:to>
      <xdr:col>1</xdr:col>
      <xdr:colOff>599621</xdr:colOff>
      <xdr:row>20</xdr:row>
      <xdr:rowOff>161926</xdr:rowOff>
    </xdr:to>
    <xdr:sp macro="" textlink="">
      <xdr:nvSpPr>
        <xdr:cNvPr id="86" name="Oval 85"/>
        <xdr:cNvSpPr/>
      </xdr:nvSpPr>
      <xdr:spPr>
        <a:xfrm>
          <a:off x="830942" y="3662590"/>
          <a:ext cx="381000" cy="354693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340179</xdr:colOff>
      <xdr:row>19</xdr:row>
      <xdr:rowOff>11339</xdr:rowOff>
    </xdr:from>
    <xdr:to>
      <xdr:col>2</xdr:col>
      <xdr:colOff>498929</xdr:colOff>
      <xdr:row>20</xdr:row>
      <xdr:rowOff>45357</xdr:rowOff>
    </xdr:to>
    <xdr:sp macro="" textlink="">
      <xdr:nvSpPr>
        <xdr:cNvPr id="87" name="Down Arrow 86"/>
        <xdr:cNvSpPr/>
      </xdr:nvSpPr>
      <xdr:spPr>
        <a:xfrm>
          <a:off x="1564822" y="3673928"/>
          <a:ext cx="158750" cy="226786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113393</xdr:colOff>
      <xdr:row>18</xdr:row>
      <xdr:rowOff>181429</xdr:rowOff>
    </xdr:from>
    <xdr:to>
      <xdr:col>2</xdr:col>
      <xdr:colOff>283482</xdr:colOff>
      <xdr:row>20</xdr:row>
      <xdr:rowOff>34018</xdr:rowOff>
    </xdr:to>
    <xdr:sp macro="" textlink="">
      <xdr:nvSpPr>
        <xdr:cNvPr id="88" name="Up Arrow 87"/>
        <xdr:cNvSpPr/>
      </xdr:nvSpPr>
      <xdr:spPr>
        <a:xfrm>
          <a:off x="1338036" y="3651250"/>
          <a:ext cx="170089" cy="238125"/>
        </a:xfrm>
        <a:prstGeom prst="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317501</xdr:colOff>
      <xdr:row>19</xdr:row>
      <xdr:rowOff>11339</xdr:rowOff>
    </xdr:from>
    <xdr:to>
      <xdr:col>8</xdr:col>
      <xdr:colOff>476251</xdr:colOff>
      <xdr:row>20</xdr:row>
      <xdr:rowOff>45357</xdr:rowOff>
    </xdr:to>
    <xdr:sp macro="" textlink="">
      <xdr:nvSpPr>
        <xdr:cNvPr id="89" name="Down Arrow 88"/>
        <xdr:cNvSpPr/>
      </xdr:nvSpPr>
      <xdr:spPr>
        <a:xfrm>
          <a:off x="5216072" y="3673928"/>
          <a:ext cx="158750" cy="226786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90715</xdr:colOff>
      <xdr:row>18</xdr:row>
      <xdr:rowOff>181429</xdr:rowOff>
    </xdr:from>
    <xdr:to>
      <xdr:col>8</xdr:col>
      <xdr:colOff>260804</xdr:colOff>
      <xdr:row>20</xdr:row>
      <xdr:rowOff>34018</xdr:rowOff>
    </xdr:to>
    <xdr:sp macro="" textlink="">
      <xdr:nvSpPr>
        <xdr:cNvPr id="90" name="Up Arrow 89"/>
        <xdr:cNvSpPr/>
      </xdr:nvSpPr>
      <xdr:spPr>
        <a:xfrm>
          <a:off x="4989286" y="3651250"/>
          <a:ext cx="170089" cy="238125"/>
        </a:xfrm>
        <a:prstGeom prst="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2371725</xdr:colOff>
      <xdr:row>1</xdr:row>
      <xdr:rowOff>38100</xdr:rowOff>
    </xdr:from>
    <xdr:ext cx="662916" cy="357555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238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7</xdr:row>
      <xdr:rowOff>57150</xdr:rowOff>
    </xdr:from>
    <xdr:ext cx="662916" cy="357555"/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12738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13</xdr:row>
      <xdr:rowOff>38100</xdr:rowOff>
    </xdr:from>
    <xdr:ext cx="662916" cy="357555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41338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19</xdr:row>
      <xdr:rowOff>66675</xdr:rowOff>
    </xdr:from>
    <xdr:ext cx="662916" cy="357555"/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60960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25</xdr:row>
      <xdr:rowOff>76200</xdr:rowOff>
    </xdr:from>
    <xdr:ext cx="662916" cy="357555"/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80391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2286000</xdr:colOff>
      <xdr:row>7</xdr:row>
      <xdr:rowOff>66675</xdr:rowOff>
    </xdr:from>
    <xdr:ext cx="662916" cy="357555"/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48375" y="21431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2295525</xdr:colOff>
      <xdr:row>13</xdr:row>
      <xdr:rowOff>47625</xdr:rowOff>
    </xdr:from>
    <xdr:ext cx="662916" cy="357555"/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57900" y="4143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19</xdr:row>
      <xdr:rowOff>57150</xdr:rowOff>
    </xdr:from>
    <xdr:ext cx="662916" cy="35755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24575" y="60864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25</xdr:row>
      <xdr:rowOff>66675</xdr:rowOff>
    </xdr:from>
    <xdr:ext cx="662916" cy="357555"/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05525" y="80295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1</xdr:row>
      <xdr:rowOff>66675</xdr:rowOff>
    </xdr:from>
    <xdr:ext cx="662916" cy="357555"/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05525" y="152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2362200</xdr:colOff>
      <xdr:row>31</xdr:row>
      <xdr:rowOff>38100</xdr:rowOff>
    </xdr:from>
    <xdr:ext cx="662916" cy="357555"/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62200" y="99536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2324100</xdr:colOff>
      <xdr:row>31</xdr:row>
      <xdr:rowOff>57150</xdr:rowOff>
    </xdr:from>
    <xdr:ext cx="662916" cy="357555"/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86475" y="99726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2400300</xdr:colOff>
      <xdr:row>37</xdr:row>
      <xdr:rowOff>38100</xdr:rowOff>
    </xdr:from>
    <xdr:ext cx="662916" cy="357555"/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0300" y="120586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2228850</xdr:colOff>
      <xdr:row>37</xdr:row>
      <xdr:rowOff>66676</xdr:rowOff>
    </xdr:from>
    <xdr:ext cx="729591" cy="304800"/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91225" y="12087226"/>
          <a:ext cx="729591" cy="304800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43</xdr:row>
      <xdr:rowOff>76200</xdr:rowOff>
    </xdr:from>
    <xdr:ext cx="662916" cy="357555"/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14049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43</xdr:row>
      <xdr:rowOff>47625</xdr:rowOff>
    </xdr:from>
    <xdr:ext cx="662916" cy="357555"/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96000" y="140208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49</xdr:row>
      <xdr:rowOff>57150</xdr:rowOff>
    </xdr:from>
    <xdr:ext cx="662916" cy="357555"/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59734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762625" y="159734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762625" y="159734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55</xdr:row>
      <xdr:rowOff>66675</xdr:rowOff>
    </xdr:from>
    <xdr:ext cx="662916" cy="357555"/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80403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55</xdr:row>
      <xdr:rowOff>47625</xdr:rowOff>
    </xdr:from>
    <xdr:ext cx="662916" cy="357555"/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15050" y="180213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62</xdr:row>
      <xdr:rowOff>47625</xdr:rowOff>
    </xdr:from>
    <xdr:ext cx="662916" cy="357555"/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01263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62</xdr:row>
      <xdr:rowOff>57150</xdr:rowOff>
    </xdr:from>
    <xdr:ext cx="662916" cy="357555"/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24575" y="201358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68</xdr:row>
      <xdr:rowOff>57150</xdr:rowOff>
    </xdr:from>
    <xdr:ext cx="662916" cy="357555"/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221837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2314575</xdr:colOff>
      <xdr:row>68</xdr:row>
      <xdr:rowOff>66675</xdr:rowOff>
    </xdr:from>
    <xdr:ext cx="662916" cy="357555"/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76950" y="221932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2419350</xdr:colOff>
      <xdr:row>74</xdr:row>
      <xdr:rowOff>66675</xdr:rowOff>
    </xdr:from>
    <xdr:ext cx="662916" cy="357555"/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19350" y="242411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74</xdr:row>
      <xdr:rowOff>85725</xdr:rowOff>
    </xdr:from>
    <xdr:ext cx="662916" cy="357555"/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15050" y="242601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80</xdr:row>
      <xdr:rowOff>57150</xdr:rowOff>
    </xdr:from>
    <xdr:ext cx="662916" cy="357555"/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262890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80</xdr:row>
      <xdr:rowOff>57150</xdr:rowOff>
    </xdr:from>
    <xdr:ext cx="662916" cy="357555"/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96000" y="26289000"/>
          <a:ext cx="662916" cy="357555"/>
        </a:xfrm>
        <a:prstGeom prst="rect">
          <a:avLst/>
        </a:prstGeom>
        <a:noFill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2371725</xdr:colOff>
      <xdr:row>1</xdr:row>
      <xdr:rowOff>38100</xdr:rowOff>
    </xdr:from>
    <xdr:ext cx="662916" cy="357555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238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7</xdr:row>
      <xdr:rowOff>57150</xdr:rowOff>
    </xdr:from>
    <xdr:ext cx="662916" cy="357555"/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1336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13</xdr:row>
      <xdr:rowOff>38100</xdr:rowOff>
    </xdr:from>
    <xdr:ext cx="662916" cy="357555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41338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19</xdr:row>
      <xdr:rowOff>66675</xdr:rowOff>
    </xdr:from>
    <xdr:ext cx="662916" cy="357555"/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60960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25</xdr:row>
      <xdr:rowOff>76200</xdr:rowOff>
    </xdr:from>
    <xdr:ext cx="662916" cy="357555"/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80391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2286000</xdr:colOff>
      <xdr:row>7</xdr:row>
      <xdr:rowOff>66675</xdr:rowOff>
    </xdr:from>
    <xdr:ext cx="662916" cy="357555"/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572125" y="21431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2295525</xdr:colOff>
      <xdr:row>13</xdr:row>
      <xdr:rowOff>47625</xdr:rowOff>
    </xdr:from>
    <xdr:ext cx="662916" cy="357555"/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581650" y="4143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19</xdr:row>
      <xdr:rowOff>57150</xdr:rowOff>
    </xdr:from>
    <xdr:ext cx="662916" cy="35755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48325" y="60864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25</xdr:row>
      <xdr:rowOff>66675</xdr:rowOff>
    </xdr:from>
    <xdr:ext cx="662916" cy="357555"/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29275" y="80295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1</xdr:row>
      <xdr:rowOff>66675</xdr:rowOff>
    </xdr:from>
    <xdr:ext cx="662916" cy="357555"/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29275" y="152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2362200</xdr:colOff>
      <xdr:row>31</xdr:row>
      <xdr:rowOff>38100</xdr:rowOff>
    </xdr:from>
    <xdr:ext cx="662916" cy="357555"/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62200" y="99536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2324100</xdr:colOff>
      <xdr:row>31</xdr:row>
      <xdr:rowOff>57150</xdr:rowOff>
    </xdr:from>
    <xdr:ext cx="662916" cy="357555"/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10225" y="99726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2400300</xdr:colOff>
      <xdr:row>37</xdr:row>
      <xdr:rowOff>38100</xdr:rowOff>
    </xdr:from>
    <xdr:ext cx="662916" cy="357555"/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0300" y="120586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2228850</xdr:colOff>
      <xdr:row>37</xdr:row>
      <xdr:rowOff>66676</xdr:rowOff>
    </xdr:from>
    <xdr:ext cx="729591" cy="304800"/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514975" y="12087226"/>
          <a:ext cx="729591" cy="304800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43</xdr:row>
      <xdr:rowOff>76200</xdr:rowOff>
    </xdr:from>
    <xdr:ext cx="662916" cy="357555"/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14049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43</xdr:row>
      <xdr:rowOff>47625</xdr:rowOff>
    </xdr:from>
    <xdr:ext cx="662916" cy="357555"/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19750" y="140208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49</xdr:row>
      <xdr:rowOff>57150</xdr:rowOff>
    </xdr:from>
    <xdr:ext cx="662916" cy="357555"/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6021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286375" y="16021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286375" y="16021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55</xdr:row>
      <xdr:rowOff>66675</xdr:rowOff>
    </xdr:from>
    <xdr:ext cx="662916" cy="357555"/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80784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55</xdr:row>
      <xdr:rowOff>47625</xdr:rowOff>
    </xdr:from>
    <xdr:ext cx="662916" cy="357555"/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38800" y="18059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62</xdr:row>
      <xdr:rowOff>47625</xdr:rowOff>
    </xdr:from>
    <xdr:ext cx="662916" cy="357555"/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03930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62</xdr:row>
      <xdr:rowOff>57150</xdr:rowOff>
    </xdr:from>
    <xdr:ext cx="662916" cy="357555"/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48325" y="204025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68</xdr:row>
      <xdr:rowOff>57150</xdr:rowOff>
    </xdr:from>
    <xdr:ext cx="662916" cy="357555"/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224885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2314575</xdr:colOff>
      <xdr:row>68</xdr:row>
      <xdr:rowOff>66675</xdr:rowOff>
    </xdr:from>
    <xdr:ext cx="662916" cy="357555"/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00700" y="22498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2419350</xdr:colOff>
      <xdr:row>74</xdr:row>
      <xdr:rowOff>66675</xdr:rowOff>
    </xdr:from>
    <xdr:ext cx="662916" cy="357555"/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19350" y="245935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74</xdr:row>
      <xdr:rowOff>85725</xdr:rowOff>
    </xdr:from>
    <xdr:ext cx="662916" cy="357555"/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38800" y="246126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80</xdr:row>
      <xdr:rowOff>57150</xdr:rowOff>
    </xdr:from>
    <xdr:ext cx="662916" cy="357555"/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266319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80</xdr:row>
      <xdr:rowOff>57150</xdr:rowOff>
    </xdr:from>
    <xdr:ext cx="662916" cy="357555"/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19750" y="26631900"/>
          <a:ext cx="662916" cy="35755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1"/>
        </a:solidFill>
        <a:ln>
          <a:solidFill>
            <a:schemeClr val="tx1"/>
          </a:solidFill>
        </a:ln>
      </a:spPr>
      <a:bodyPr vertOverflow="clip" horzOverflow="clip" rtlCol="0" anchor="ctr"/>
      <a:lstStyle>
        <a:defPPr marL="0" indent="0" algn="ctr">
          <a:defRPr sz="1100">
            <a:solidFill>
              <a:schemeClr val="lt1"/>
            </a:solidFill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S62"/>
  <sheetViews>
    <sheetView topLeftCell="A28" zoomScale="77" zoomScaleNormal="77" workbookViewId="0">
      <selection activeCell="F33" sqref="F33"/>
    </sheetView>
  </sheetViews>
  <sheetFormatPr defaultColWidth="9.140625" defaultRowHeight="21"/>
  <cols>
    <col min="1" max="1" width="3.85546875" style="161" customWidth="1"/>
    <col min="2" max="2" width="3.85546875" style="154" customWidth="1"/>
    <col min="3" max="3" width="29.140625" style="161" customWidth="1"/>
    <col min="4" max="4" width="36.5703125" style="161" customWidth="1"/>
    <col min="5" max="5" width="16.85546875" style="343" bestFit="1" customWidth="1"/>
    <col min="6" max="6" width="14" style="161" bestFit="1" customWidth="1"/>
    <col min="7" max="13" width="16.140625" style="161" customWidth="1"/>
    <col min="14" max="14" width="6.28515625" style="161" customWidth="1"/>
    <col min="15" max="16" width="16.42578125" style="161" customWidth="1"/>
    <col min="17" max="17" width="14.140625" style="344" customWidth="1"/>
    <col min="18" max="18" width="14.42578125" style="161" customWidth="1"/>
    <col min="19" max="19" width="18" style="344" customWidth="1"/>
    <col min="20" max="16384" width="9.140625" style="161"/>
  </cols>
  <sheetData>
    <row r="1" spans="2:19" s="129" customFormat="1" ht="23.25">
      <c r="B1" s="128"/>
      <c r="C1" s="840" t="s">
        <v>230</v>
      </c>
      <c r="D1" s="840"/>
      <c r="E1" s="840"/>
      <c r="F1" s="840"/>
      <c r="G1" s="840"/>
      <c r="H1" s="840"/>
      <c r="I1" s="840"/>
      <c r="J1" s="840"/>
      <c r="K1" s="840"/>
      <c r="L1" s="840"/>
      <c r="M1" s="840"/>
      <c r="N1" s="840"/>
      <c r="O1" s="840"/>
      <c r="P1" s="840"/>
      <c r="Q1" s="840"/>
      <c r="R1" s="840"/>
      <c r="S1" s="840"/>
    </row>
    <row r="2" spans="2:19" s="129" customFormat="1" ht="23.25">
      <c r="B2" s="128"/>
      <c r="C2" s="841" t="s">
        <v>231</v>
      </c>
      <c r="D2" s="841"/>
      <c r="E2" s="841"/>
      <c r="F2" s="841"/>
      <c r="G2" s="841"/>
      <c r="H2" s="841"/>
      <c r="I2" s="841"/>
      <c r="J2" s="841"/>
      <c r="K2" s="841"/>
      <c r="L2" s="841"/>
      <c r="M2" s="841"/>
      <c r="N2" s="841"/>
      <c r="O2" s="841"/>
      <c r="P2" s="841"/>
      <c r="Q2" s="841"/>
      <c r="R2" s="841"/>
      <c r="S2" s="841"/>
    </row>
    <row r="3" spans="2:19" s="129" customFormat="1" ht="23.25">
      <c r="B3" s="128"/>
      <c r="C3" s="841" t="s">
        <v>232</v>
      </c>
      <c r="D3" s="841"/>
      <c r="E3" s="841"/>
      <c r="F3" s="841"/>
      <c r="G3" s="841"/>
      <c r="H3" s="841"/>
      <c r="I3" s="841"/>
      <c r="J3" s="841"/>
      <c r="K3" s="841"/>
      <c r="L3" s="841"/>
      <c r="M3" s="841"/>
      <c r="N3" s="841"/>
      <c r="O3" s="841"/>
      <c r="P3" s="841"/>
      <c r="Q3" s="841"/>
      <c r="R3" s="841"/>
      <c r="S3" s="841"/>
    </row>
    <row r="4" spans="2:19" s="129" customFormat="1" ht="17.25" customHeight="1" thickBot="1">
      <c r="B4" s="128"/>
      <c r="C4" s="842" t="s">
        <v>233</v>
      </c>
      <c r="D4" s="842"/>
      <c r="E4" s="842"/>
      <c r="F4" s="842"/>
      <c r="G4" s="842"/>
      <c r="H4" s="842"/>
      <c r="I4" s="842"/>
      <c r="J4" s="842"/>
      <c r="K4" s="842"/>
      <c r="L4" s="842"/>
      <c r="M4" s="842"/>
      <c r="N4" s="842"/>
      <c r="O4" s="842"/>
      <c r="P4" s="842"/>
      <c r="Q4" s="842"/>
      <c r="R4" s="842"/>
      <c r="S4" s="842"/>
    </row>
    <row r="5" spans="2:19" s="129" customFormat="1" ht="23.25">
      <c r="B5" s="128"/>
      <c r="C5" s="843" t="s">
        <v>234</v>
      </c>
      <c r="D5" s="844"/>
      <c r="E5" s="130"/>
      <c r="F5" s="847" t="s">
        <v>235</v>
      </c>
      <c r="G5" s="849" t="s">
        <v>236</v>
      </c>
      <c r="H5" s="850"/>
      <c r="I5" s="131"/>
      <c r="J5" s="851" t="s">
        <v>237</v>
      </c>
      <c r="K5" s="852"/>
      <c r="L5" s="852"/>
      <c r="M5" s="853"/>
      <c r="N5" s="854" t="s">
        <v>2</v>
      </c>
      <c r="O5" s="855"/>
      <c r="P5" s="855"/>
      <c r="Q5" s="856" t="s">
        <v>238</v>
      </c>
      <c r="R5" s="857"/>
      <c r="S5" s="879" t="s">
        <v>0</v>
      </c>
    </row>
    <row r="6" spans="2:19" s="129" customFormat="1" ht="23.25" customHeight="1" thickBot="1">
      <c r="B6" s="128"/>
      <c r="C6" s="845"/>
      <c r="D6" s="846"/>
      <c r="E6" s="132"/>
      <c r="F6" s="848"/>
      <c r="G6" s="881" t="s">
        <v>239</v>
      </c>
      <c r="H6" s="882"/>
      <c r="I6" s="133"/>
      <c r="J6" s="883" t="s">
        <v>240</v>
      </c>
      <c r="K6" s="884"/>
      <c r="L6" s="884"/>
      <c r="M6" s="885"/>
      <c r="N6" s="886" t="s">
        <v>241</v>
      </c>
      <c r="O6" s="887"/>
      <c r="P6" s="887"/>
      <c r="Q6" s="858"/>
      <c r="R6" s="859"/>
      <c r="S6" s="880"/>
    </row>
    <row r="7" spans="2:19" s="129" customFormat="1" ht="21" customHeight="1">
      <c r="B7" s="128"/>
      <c r="C7" s="845"/>
      <c r="D7" s="846"/>
      <c r="E7" s="132"/>
      <c r="F7" s="848"/>
      <c r="G7" s="881"/>
      <c r="H7" s="882"/>
      <c r="I7" s="134"/>
      <c r="J7" s="888" t="s">
        <v>242</v>
      </c>
      <c r="K7" s="889"/>
      <c r="L7" s="888" t="s">
        <v>243</v>
      </c>
      <c r="M7" s="889"/>
      <c r="N7" s="833" t="s">
        <v>244</v>
      </c>
      <c r="O7" s="834" t="s">
        <v>243</v>
      </c>
      <c r="P7" s="835"/>
      <c r="Q7" s="860"/>
      <c r="R7" s="861"/>
      <c r="S7" s="880"/>
    </row>
    <row r="8" spans="2:19" s="129" customFormat="1" ht="75" customHeight="1">
      <c r="B8" s="128"/>
      <c r="C8" s="845"/>
      <c r="D8" s="846"/>
      <c r="E8" s="132"/>
      <c r="F8" s="848"/>
      <c r="G8" s="135" t="s">
        <v>245</v>
      </c>
      <c r="H8" s="136" t="s">
        <v>246</v>
      </c>
      <c r="I8" s="137" t="s">
        <v>246</v>
      </c>
      <c r="J8" s="138" t="s">
        <v>247</v>
      </c>
      <c r="K8" s="139" t="s">
        <v>248</v>
      </c>
      <c r="L8" s="138" t="s">
        <v>247</v>
      </c>
      <c r="M8" s="140" t="s">
        <v>248</v>
      </c>
      <c r="N8" s="833"/>
      <c r="O8" s="141" t="s">
        <v>249</v>
      </c>
      <c r="P8" s="142" t="s">
        <v>250</v>
      </c>
      <c r="Q8" s="836" t="s">
        <v>251</v>
      </c>
      <c r="R8" s="838" t="s">
        <v>252</v>
      </c>
      <c r="S8" s="880"/>
    </row>
    <row r="9" spans="2:19" s="129" customFormat="1" ht="42" customHeight="1">
      <c r="B9" s="128"/>
      <c r="C9" s="845"/>
      <c r="D9" s="846"/>
      <c r="E9" s="132" t="s">
        <v>8</v>
      </c>
      <c r="F9" s="848"/>
      <c r="G9" s="143" t="s">
        <v>253</v>
      </c>
      <c r="H9" s="144" t="s">
        <v>86</v>
      </c>
      <c r="I9" s="145" t="s">
        <v>88</v>
      </c>
      <c r="J9" s="146" t="s">
        <v>86</v>
      </c>
      <c r="K9" s="147" t="s">
        <v>87</v>
      </c>
      <c r="L9" s="146" t="s">
        <v>86</v>
      </c>
      <c r="M9" s="148" t="s">
        <v>254</v>
      </c>
      <c r="N9" s="833"/>
      <c r="O9" s="867" t="s">
        <v>255</v>
      </c>
      <c r="P9" s="869" t="s">
        <v>256</v>
      </c>
      <c r="Q9" s="837"/>
      <c r="R9" s="839"/>
      <c r="S9" s="880"/>
    </row>
    <row r="10" spans="2:19" s="129" customFormat="1" ht="23.25" customHeight="1">
      <c r="B10" s="128"/>
      <c r="C10" s="845" t="s">
        <v>257</v>
      </c>
      <c r="D10" s="846" t="s">
        <v>258</v>
      </c>
      <c r="E10" s="132"/>
      <c r="F10" s="848"/>
      <c r="G10" s="149" t="s">
        <v>259</v>
      </c>
      <c r="H10" s="150" t="s">
        <v>260</v>
      </c>
      <c r="I10" s="145" t="s">
        <v>261</v>
      </c>
      <c r="J10" s="151" t="s">
        <v>262</v>
      </c>
      <c r="K10" s="152" t="s">
        <v>263</v>
      </c>
      <c r="L10" s="151" t="s">
        <v>264</v>
      </c>
      <c r="M10" s="153" t="s">
        <v>265</v>
      </c>
      <c r="N10" s="833"/>
      <c r="O10" s="868"/>
      <c r="P10" s="870"/>
      <c r="Q10" s="837"/>
      <c r="R10" s="839"/>
      <c r="S10" s="880"/>
    </row>
    <row r="11" spans="2:19" ht="24" thickBot="1">
      <c r="C11" s="871"/>
      <c r="D11" s="872"/>
      <c r="E11" s="132"/>
      <c r="F11" s="848"/>
      <c r="G11" s="155" t="s">
        <v>266</v>
      </c>
      <c r="H11" s="156" t="s">
        <v>267</v>
      </c>
      <c r="I11" s="157" t="s">
        <v>267</v>
      </c>
      <c r="J11" s="158" t="s">
        <v>268</v>
      </c>
      <c r="K11" s="159" t="s">
        <v>269</v>
      </c>
      <c r="L11" s="158" t="s">
        <v>270</v>
      </c>
      <c r="M11" s="160" t="s">
        <v>271</v>
      </c>
      <c r="N11" s="833"/>
      <c r="O11" s="868"/>
      <c r="P11" s="870"/>
      <c r="Q11" s="837"/>
      <c r="R11" s="839"/>
      <c r="S11" s="880"/>
    </row>
    <row r="12" spans="2:19" ht="21.75" customHeight="1">
      <c r="B12" s="162" t="s">
        <v>272</v>
      </c>
      <c r="C12" s="163" t="s">
        <v>14</v>
      </c>
      <c r="D12" s="164" t="s">
        <v>15</v>
      </c>
      <c r="E12" s="165" t="s">
        <v>107</v>
      </c>
      <c r="F12" s="166" t="s">
        <v>273</v>
      </c>
      <c r="G12" s="167"/>
      <c r="H12" s="168" t="s">
        <v>274</v>
      </c>
      <c r="I12" s="169"/>
      <c r="J12" s="167"/>
      <c r="K12" s="168"/>
      <c r="L12" s="167" t="s">
        <v>275</v>
      </c>
      <c r="M12" s="168"/>
      <c r="N12" s="170"/>
      <c r="O12" s="171" t="s">
        <v>276</v>
      </c>
      <c r="P12" s="172"/>
      <c r="Q12" s="173" t="s">
        <v>109</v>
      </c>
      <c r="R12" s="174" t="s">
        <v>109</v>
      </c>
      <c r="S12" s="166"/>
    </row>
    <row r="13" spans="2:19">
      <c r="B13" s="175" t="s">
        <v>277</v>
      </c>
      <c r="C13" s="176" t="s">
        <v>16</v>
      </c>
      <c r="D13" s="177" t="s">
        <v>17</v>
      </c>
      <c r="E13" s="178" t="s">
        <v>107</v>
      </c>
      <c r="F13" s="179" t="s">
        <v>109</v>
      </c>
      <c r="G13" s="180"/>
      <c r="H13" s="181" t="s">
        <v>274</v>
      </c>
      <c r="I13" s="182"/>
      <c r="J13" s="183" t="s">
        <v>275</v>
      </c>
      <c r="K13" s="181"/>
      <c r="L13" s="183"/>
      <c r="M13" s="184"/>
      <c r="N13" s="175" t="s">
        <v>278</v>
      </c>
      <c r="O13" s="176"/>
      <c r="P13" s="185"/>
      <c r="Q13" s="186" t="s">
        <v>110</v>
      </c>
      <c r="R13" s="187"/>
      <c r="S13" s="188"/>
    </row>
    <row r="14" spans="2:19">
      <c r="B14" s="175" t="s">
        <v>279</v>
      </c>
      <c r="C14" s="176" t="s">
        <v>18</v>
      </c>
      <c r="D14" s="177" t="s">
        <v>19</v>
      </c>
      <c r="E14" s="178" t="s">
        <v>153</v>
      </c>
      <c r="F14" s="179" t="s">
        <v>109</v>
      </c>
      <c r="G14" s="183"/>
      <c r="H14" s="181" t="s">
        <v>274</v>
      </c>
      <c r="I14" s="182"/>
      <c r="J14" s="183"/>
      <c r="K14" s="181"/>
      <c r="L14" s="183" t="s">
        <v>275</v>
      </c>
      <c r="M14" s="181"/>
      <c r="N14" s="189"/>
      <c r="O14" s="190" t="s">
        <v>276</v>
      </c>
      <c r="P14" s="191"/>
      <c r="Q14" s="192" t="s">
        <v>109</v>
      </c>
      <c r="R14" s="193" t="s">
        <v>109</v>
      </c>
      <c r="S14" s="179"/>
    </row>
    <row r="15" spans="2:19">
      <c r="B15" s="175" t="s">
        <v>280</v>
      </c>
      <c r="C15" s="176" t="s">
        <v>20</v>
      </c>
      <c r="D15" s="177" t="s">
        <v>142</v>
      </c>
      <c r="E15" s="178" t="s">
        <v>107</v>
      </c>
      <c r="F15" s="179" t="s">
        <v>281</v>
      </c>
      <c r="G15" s="194"/>
      <c r="H15" s="181" t="s">
        <v>276</v>
      </c>
      <c r="I15" s="182"/>
      <c r="J15" s="183"/>
      <c r="K15" s="181"/>
      <c r="L15" s="183" t="s">
        <v>282</v>
      </c>
      <c r="M15" s="181"/>
      <c r="N15" s="189"/>
      <c r="O15" s="190" t="s">
        <v>276</v>
      </c>
      <c r="P15" s="191"/>
      <c r="Q15" s="192" t="s">
        <v>109</v>
      </c>
      <c r="R15" s="193" t="s">
        <v>109</v>
      </c>
      <c r="S15" s="179"/>
    </row>
    <row r="16" spans="2:19">
      <c r="B16" s="175" t="s">
        <v>283</v>
      </c>
      <c r="C16" s="176" t="s">
        <v>21</v>
      </c>
      <c r="D16" s="177" t="s">
        <v>22</v>
      </c>
      <c r="E16" s="178" t="s">
        <v>153</v>
      </c>
      <c r="F16" s="179"/>
      <c r="G16" s="195"/>
      <c r="H16" s="184" t="s">
        <v>276</v>
      </c>
      <c r="I16" s="196"/>
      <c r="J16" s="180" t="s">
        <v>276</v>
      </c>
      <c r="K16" s="184"/>
      <c r="L16" s="180"/>
      <c r="M16" s="197"/>
      <c r="N16" s="175" t="s">
        <v>276</v>
      </c>
      <c r="O16" s="190"/>
      <c r="P16" s="191"/>
      <c r="Q16" s="198" t="s">
        <v>109</v>
      </c>
      <c r="R16" s="199" t="s">
        <v>109</v>
      </c>
      <c r="S16" s="200"/>
    </row>
    <row r="17" spans="2:19">
      <c r="B17" s="175" t="s">
        <v>284</v>
      </c>
      <c r="C17" s="176" t="s">
        <v>23</v>
      </c>
      <c r="D17" s="177" t="s">
        <v>24</v>
      </c>
      <c r="E17" s="178" t="s">
        <v>153</v>
      </c>
      <c r="F17" s="179"/>
      <c r="G17" s="180"/>
      <c r="H17" s="184" t="s">
        <v>276</v>
      </c>
      <c r="I17" s="196"/>
      <c r="J17" s="180" t="s">
        <v>276</v>
      </c>
      <c r="K17" s="201"/>
      <c r="L17" s="194"/>
      <c r="M17" s="184"/>
      <c r="N17" s="175" t="s">
        <v>276</v>
      </c>
      <c r="O17" s="190"/>
      <c r="P17" s="191"/>
      <c r="Q17" s="198" t="s">
        <v>109</v>
      </c>
      <c r="R17" s="199" t="s">
        <v>109</v>
      </c>
      <c r="S17" s="200"/>
    </row>
    <row r="18" spans="2:19" s="215" customFormat="1" ht="24" customHeight="1">
      <c r="B18" s="202" t="s">
        <v>285</v>
      </c>
      <c r="C18" s="203" t="s">
        <v>25</v>
      </c>
      <c r="D18" s="204" t="s">
        <v>26</v>
      </c>
      <c r="E18" s="205" t="s">
        <v>153</v>
      </c>
      <c r="F18" s="206"/>
      <c r="G18" s="207"/>
      <c r="H18" s="208" t="s">
        <v>286</v>
      </c>
      <c r="I18" s="209"/>
      <c r="J18" s="207" t="s">
        <v>286</v>
      </c>
      <c r="K18" s="208"/>
      <c r="L18" s="207"/>
      <c r="M18" s="208"/>
      <c r="N18" s="202" t="s">
        <v>276</v>
      </c>
      <c r="O18" s="210"/>
      <c r="P18" s="211"/>
      <c r="Q18" s="212" t="s">
        <v>109</v>
      </c>
      <c r="R18" s="213" t="s">
        <v>109</v>
      </c>
      <c r="S18" s="214"/>
    </row>
    <row r="19" spans="2:19">
      <c r="B19" s="175" t="s">
        <v>287</v>
      </c>
      <c r="C19" s="176" t="s">
        <v>27</v>
      </c>
      <c r="D19" s="177" t="s">
        <v>28</v>
      </c>
      <c r="E19" s="178" t="s">
        <v>107</v>
      </c>
      <c r="F19" s="179"/>
      <c r="G19" s="194"/>
      <c r="H19" s="181" t="s">
        <v>274</v>
      </c>
      <c r="I19" s="182"/>
      <c r="J19" s="216" t="s">
        <v>276</v>
      </c>
      <c r="K19" s="181"/>
      <c r="L19" s="183"/>
      <c r="M19" s="181"/>
      <c r="N19" s="175" t="s">
        <v>276</v>
      </c>
      <c r="O19" s="217"/>
      <c r="P19" s="191"/>
      <c r="Q19" s="198" t="s">
        <v>109</v>
      </c>
      <c r="R19" s="199" t="s">
        <v>109</v>
      </c>
      <c r="S19" s="200"/>
    </row>
    <row r="20" spans="2:19" s="346" customFormat="1" ht="21.75" customHeight="1" thickBot="1">
      <c r="B20" s="253" t="s">
        <v>288</v>
      </c>
      <c r="C20" s="254" t="s">
        <v>12</v>
      </c>
      <c r="D20" s="360" t="s">
        <v>13</v>
      </c>
      <c r="E20" s="347" t="s">
        <v>89</v>
      </c>
      <c r="F20" s="348" t="s">
        <v>109</v>
      </c>
      <c r="G20" s="351"/>
      <c r="H20" s="349" t="s">
        <v>274</v>
      </c>
      <c r="I20" s="350"/>
      <c r="J20" s="351"/>
      <c r="K20" s="349"/>
      <c r="L20" s="351" t="s">
        <v>275</v>
      </c>
      <c r="M20" s="349"/>
      <c r="N20" s="361"/>
      <c r="O20" s="362" t="s">
        <v>276</v>
      </c>
      <c r="P20" s="352"/>
      <c r="Q20" s="363" t="s">
        <v>109</v>
      </c>
      <c r="R20" s="364" t="s">
        <v>109</v>
      </c>
      <c r="S20" s="348"/>
    </row>
    <row r="21" spans="2:19" ht="24">
      <c r="B21" s="246" t="s">
        <v>289</v>
      </c>
      <c r="C21" s="217" t="s">
        <v>29</v>
      </c>
      <c r="D21" s="177" t="s">
        <v>30</v>
      </c>
      <c r="E21" s="345" t="s">
        <v>107</v>
      </c>
      <c r="F21" s="179" t="s">
        <v>290</v>
      </c>
      <c r="G21" s="228" t="s">
        <v>274</v>
      </c>
      <c r="H21" s="181"/>
      <c r="I21" s="182"/>
      <c r="J21" s="356" t="s">
        <v>276</v>
      </c>
      <c r="K21" s="181"/>
      <c r="L21" s="183"/>
      <c r="M21" s="226"/>
      <c r="N21" s="357" t="s">
        <v>291</v>
      </c>
      <c r="O21" s="358"/>
      <c r="P21" s="359"/>
      <c r="Q21" s="198" t="s">
        <v>121</v>
      </c>
      <c r="R21" s="199" t="s">
        <v>109</v>
      </c>
      <c r="S21" s="200"/>
    </row>
    <row r="22" spans="2:19">
      <c r="B22" s="175" t="s">
        <v>292</v>
      </c>
      <c r="C22" s="176" t="s">
        <v>31</v>
      </c>
      <c r="D22" s="177" t="s">
        <v>32</v>
      </c>
      <c r="E22" s="178" t="s">
        <v>107</v>
      </c>
      <c r="F22" s="206" t="s">
        <v>293</v>
      </c>
      <c r="G22" s="180" t="s">
        <v>274</v>
      </c>
      <c r="H22" s="184"/>
      <c r="I22" s="196"/>
      <c r="J22" s="180"/>
      <c r="K22" s="201"/>
      <c r="L22" s="194"/>
      <c r="M22" s="184" t="s">
        <v>274</v>
      </c>
      <c r="N22" s="175"/>
      <c r="O22" s="190" t="s">
        <v>276</v>
      </c>
      <c r="P22" s="191"/>
      <c r="Q22" s="192" t="s">
        <v>109</v>
      </c>
      <c r="R22" s="193" t="s">
        <v>109</v>
      </c>
      <c r="S22" s="179"/>
    </row>
    <row r="23" spans="2:19" ht="24" customHeight="1">
      <c r="B23" s="175" t="s">
        <v>294</v>
      </c>
      <c r="C23" s="176" t="s">
        <v>33</v>
      </c>
      <c r="D23" s="177" t="s">
        <v>34</v>
      </c>
      <c r="E23" s="178" t="s">
        <v>153</v>
      </c>
      <c r="F23" s="179" t="s">
        <v>295</v>
      </c>
      <c r="G23" s="183" t="s">
        <v>274</v>
      </c>
      <c r="H23" s="184"/>
      <c r="I23" s="182"/>
      <c r="J23" s="183"/>
      <c r="K23" s="184"/>
      <c r="L23" s="183"/>
      <c r="M23" s="184" t="s">
        <v>274</v>
      </c>
      <c r="N23" s="175"/>
      <c r="O23" s="190" t="s">
        <v>276</v>
      </c>
      <c r="P23" s="218"/>
      <c r="Q23" s="192" t="s">
        <v>121</v>
      </c>
      <c r="R23" s="193" t="s">
        <v>109</v>
      </c>
      <c r="S23" s="219" t="s">
        <v>296</v>
      </c>
    </row>
    <row r="24" spans="2:19">
      <c r="B24" s="175" t="s">
        <v>297</v>
      </c>
      <c r="C24" s="176" t="s">
        <v>35</v>
      </c>
      <c r="D24" s="177" t="s">
        <v>36</v>
      </c>
      <c r="E24" s="178" t="s">
        <v>107</v>
      </c>
      <c r="F24" s="179" t="s">
        <v>298</v>
      </c>
      <c r="G24" s="194" t="s">
        <v>299</v>
      </c>
      <c r="H24" s="184"/>
      <c r="I24" s="196"/>
      <c r="J24" s="180"/>
      <c r="K24" s="184"/>
      <c r="L24" s="180"/>
      <c r="M24" s="201" t="s">
        <v>276</v>
      </c>
      <c r="N24" s="175"/>
      <c r="O24" s="220" t="s">
        <v>276</v>
      </c>
      <c r="P24" s="221"/>
      <c r="Q24" s="192" t="s">
        <v>121</v>
      </c>
      <c r="R24" s="193" t="s">
        <v>109</v>
      </c>
      <c r="S24" s="219"/>
    </row>
    <row r="25" spans="2:19">
      <c r="B25" s="175" t="s">
        <v>300</v>
      </c>
      <c r="C25" s="176" t="s">
        <v>37</v>
      </c>
      <c r="D25" s="177" t="s">
        <v>133</v>
      </c>
      <c r="E25" s="178" t="s">
        <v>107</v>
      </c>
      <c r="F25" s="179" t="s">
        <v>301</v>
      </c>
      <c r="G25" s="222" t="s">
        <v>276</v>
      </c>
      <c r="H25" s="184"/>
      <c r="I25" s="196"/>
      <c r="J25" s="180"/>
      <c r="K25" s="184" t="s">
        <v>274</v>
      </c>
      <c r="L25" s="180"/>
      <c r="M25" s="201"/>
      <c r="N25" s="175" t="s">
        <v>278</v>
      </c>
      <c r="O25" s="176"/>
      <c r="P25" s="185"/>
      <c r="Q25" s="198" t="s">
        <v>121</v>
      </c>
      <c r="R25" s="199" t="s">
        <v>109</v>
      </c>
      <c r="S25" s="188"/>
    </row>
    <row r="26" spans="2:19" ht="21.75" customHeight="1">
      <c r="B26" s="175" t="s">
        <v>302</v>
      </c>
      <c r="C26" s="176" t="s">
        <v>38</v>
      </c>
      <c r="D26" s="177" t="s">
        <v>39</v>
      </c>
      <c r="E26" s="178" t="s">
        <v>153</v>
      </c>
      <c r="F26" s="179"/>
      <c r="G26" s="222" t="s">
        <v>276</v>
      </c>
      <c r="H26" s="197"/>
      <c r="I26" s="223"/>
      <c r="J26" s="195"/>
      <c r="K26" s="184"/>
      <c r="L26" s="195"/>
      <c r="M26" s="201" t="s">
        <v>276</v>
      </c>
      <c r="N26" s="224"/>
      <c r="O26" s="220" t="s">
        <v>276</v>
      </c>
      <c r="P26" s="185"/>
      <c r="Q26" s="192" t="s">
        <v>109</v>
      </c>
      <c r="R26" s="193" t="s">
        <v>109</v>
      </c>
      <c r="S26" s="179"/>
    </row>
    <row r="27" spans="2:19" ht="21.75" customHeight="1">
      <c r="B27" s="175" t="s">
        <v>303</v>
      </c>
      <c r="C27" s="176" t="s">
        <v>40</v>
      </c>
      <c r="D27" s="177" t="s">
        <v>41</v>
      </c>
      <c r="E27" s="178" t="s">
        <v>153</v>
      </c>
      <c r="F27" s="206" t="s">
        <v>304</v>
      </c>
      <c r="G27" s="225" t="s">
        <v>274</v>
      </c>
      <c r="H27" s="226"/>
      <c r="I27" s="227"/>
      <c r="J27" s="228"/>
      <c r="K27" s="181"/>
      <c r="L27" s="228" t="s">
        <v>305</v>
      </c>
      <c r="M27" s="229"/>
      <c r="N27" s="189"/>
      <c r="O27" s="220" t="s">
        <v>276</v>
      </c>
      <c r="P27" s="185"/>
      <c r="Q27" s="192" t="s">
        <v>109</v>
      </c>
      <c r="R27" s="230" t="s">
        <v>306</v>
      </c>
      <c r="S27" s="179"/>
    </row>
    <row r="28" spans="2:19" s="240" customFormat="1" ht="24">
      <c r="B28" s="175" t="s">
        <v>307</v>
      </c>
      <c r="C28" s="176" t="s">
        <v>42</v>
      </c>
      <c r="D28" s="177" t="s">
        <v>165</v>
      </c>
      <c r="E28" s="178" t="s">
        <v>153</v>
      </c>
      <c r="F28" s="231" t="s">
        <v>308</v>
      </c>
      <c r="G28" s="232" t="s">
        <v>299</v>
      </c>
      <c r="H28" s="233"/>
      <c r="I28" s="234"/>
      <c r="J28" s="235"/>
      <c r="K28" s="233"/>
      <c r="L28" s="235"/>
      <c r="M28" s="236" t="s">
        <v>309</v>
      </c>
      <c r="N28" s="237"/>
      <c r="O28" s="238" t="s">
        <v>276</v>
      </c>
      <c r="P28" s="218"/>
      <c r="Q28" s="239" t="s">
        <v>310</v>
      </c>
      <c r="R28" s="193" t="s">
        <v>109</v>
      </c>
      <c r="S28" s="231"/>
    </row>
    <row r="29" spans="2:19" s="346" customFormat="1" ht="24" customHeight="1" thickBot="1">
      <c r="B29" s="253" t="s">
        <v>311</v>
      </c>
      <c r="C29" s="254" t="s">
        <v>43</v>
      </c>
      <c r="D29" s="346" t="s">
        <v>152</v>
      </c>
      <c r="E29" s="347" t="s">
        <v>153</v>
      </c>
      <c r="F29" s="348" t="s">
        <v>312</v>
      </c>
      <c r="G29" s="351" t="s">
        <v>299</v>
      </c>
      <c r="H29" s="366"/>
      <c r="I29" s="350"/>
      <c r="J29" s="351"/>
      <c r="K29" s="366"/>
      <c r="L29" s="351"/>
      <c r="M29" s="366" t="s">
        <v>299</v>
      </c>
      <c r="N29" s="253" t="s">
        <v>313</v>
      </c>
      <c r="O29" s="367" t="s">
        <v>276</v>
      </c>
      <c r="P29" s="367"/>
      <c r="Q29" s="368" t="s">
        <v>109</v>
      </c>
      <c r="R29" s="369" t="s">
        <v>109</v>
      </c>
      <c r="S29" s="370" t="s">
        <v>314</v>
      </c>
    </row>
    <row r="30" spans="2:19" s="371" customFormat="1" ht="21.75" thickBot="1">
      <c r="B30" s="261" t="s">
        <v>315</v>
      </c>
      <c r="C30" s="262" t="s">
        <v>44</v>
      </c>
      <c r="D30" s="371" t="s">
        <v>316</v>
      </c>
      <c r="E30" s="372" t="s">
        <v>107</v>
      </c>
      <c r="F30" s="373" t="s">
        <v>317</v>
      </c>
      <c r="G30" s="374"/>
      <c r="H30" s="375" t="s">
        <v>274</v>
      </c>
      <c r="I30" s="376"/>
      <c r="J30" s="377"/>
      <c r="K30" s="375"/>
      <c r="L30" s="377" t="s">
        <v>274</v>
      </c>
      <c r="M30" s="378"/>
      <c r="N30" s="261"/>
      <c r="O30" s="270"/>
      <c r="P30" s="379" t="s">
        <v>276</v>
      </c>
      <c r="Q30" s="380" t="s">
        <v>109</v>
      </c>
      <c r="R30" s="381" t="s">
        <v>109</v>
      </c>
      <c r="S30" s="382"/>
    </row>
    <row r="31" spans="2:19" s="243" customFormat="1">
      <c r="B31" s="246" t="s">
        <v>318</v>
      </c>
      <c r="C31" s="217" t="s">
        <v>45</v>
      </c>
      <c r="D31" s="177" t="s">
        <v>46</v>
      </c>
      <c r="E31" s="345" t="s">
        <v>153</v>
      </c>
      <c r="F31" s="179"/>
      <c r="G31" s="225" t="s">
        <v>282</v>
      </c>
      <c r="H31" s="226"/>
      <c r="I31" s="227"/>
      <c r="J31" s="228"/>
      <c r="K31" s="181"/>
      <c r="L31" s="228" t="s">
        <v>299</v>
      </c>
      <c r="M31" s="229"/>
      <c r="N31" s="189"/>
      <c r="O31" s="365" t="s">
        <v>282</v>
      </c>
      <c r="P31" s="191"/>
      <c r="Q31" s="192" t="s">
        <v>310</v>
      </c>
      <c r="R31" s="193" t="s">
        <v>109</v>
      </c>
      <c r="S31" s="179"/>
    </row>
    <row r="32" spans="2:19" ht="21.75" customHeight="1">
      <c r="B32" s="175" t="s">
        <v>319</v>
      </c>
      <c r="C32" s="176" t="s">
        <v>47</v>
      </c>
      <c r="D32" s="177" t="s">
        <v>48</v>
      </c>
      <c r="E32" s="178" t="s">
        <v>107</v>
      </c>
      <c r="F32" s="179"/>
      <c r="G32" s="183" t="s">
        <v>274</v>
      </c>
      <c r="H32" s="226"/>
      <c r="I32" s="227"/>
      <c r="J32" s="228"/>
      <c r="K32" s="181"/>
      <c r="L32" s="228"/>
      <c r="M32" s="229" t="s">
        <v>274</v>
      </c>
      <c r="N32" s="189"/>
      <c r="O32" s="220"/>
      <c r="P32" s="221" t="s">
        <v>274</v>
      </c>
      <c r="Q32" s="241" t="s">
        <v>121</v>
      </c>
      <c r="R32" s="242" t="s">
        <v>320</v>
      </c>
      <c r="S32" s="244"/>
    </row>
    <row r="33" spans="2:19" ht="21.75" customHeight="1">
      <c r="B33" s="175" t="s">
        <v>321</v>
      </c>
      <c r="C33" s="176" t="s">
        <v>49</v>
      </c>
      <c r="D33" s="177" t="s">
        <v>50</v>
      </c>
      <c r="E33" s="178" t="s">
        <v>153</v>
      </c>
      <c r="F33" s="245" t="s">
        <v>322</v>
      </c>
      <c r="G33" s="183" t="s">
        <v>274</v>
      </c>
      <c r="H33" s="226"/>
      <c r="I33" s="227"/>
      <c r="J33" s="228"/>
      <c r="K33" s="181"/>
      <c r="L33" s="228" t="s">
        <v>323</v>
      </c>
      <c r="M33" s="229"/>
      <c r="N33" s="189"/>
      <c r="O33" s="220" t="s">
        <v>276</v>
      </c>
      <c r="P33" s="221"/>
      <c r="Q33" s="239" t="s">
        <v>109</v>
      </c>
      <c r="R33" s="193" t="s">
        <v>320</v>
      </c>
      <c r="S33" s="179"/>
    </row>
    <row r="34" spans="2:19" ht="21.75" customHeight="1">
      <c r="B34" s="175" t="s">
        <v>324</v>
      </c>
      <c r="C34" s="176" t="s">
        <v>51</v>
      </c>
      <c r="D34" s="177" t="s">
        <v>52</v>
      </c>
      <c r="E34" s="178" t="s">
        <v>107</v>
      </c>
      <c r="F34" s="179"/>
      <c r="G34" s="183" t="s">
        <v>274</v>
      </c>
      <c r="H34" s="226"/>
      <c r="I34" s="227"/>
      <c r="J34" s="228" t="s">
        <v>274</v>
      </c>
      <c r="K34" s="181"/>
      <c r="L34" s="228"/>
      <c r="M34" s="229"/>
      <c r="N34" s="246" t="s">
        <v>276</v>
      </c>
      <c r="O34" s="220"/>
      <c r="P34" s="221"/>
      <c r="Q34" s="192" t="s">
        <v>121</v>
      </c>
      <c r="R34" s="193" t="s">
        <v>320</v>
      </c>
      <c r="S34" s="219" t="s">
        <v>325</v>
      </c>
    </row>
    <row r="35" spans="2:19" ht="21.75" customHeight="1">
      <c r="B35" s="175" t="s">
        <v>326</v>
      </c>
      <c r="C35" s="176" t="s">
        <v>53</v>
      </c>
      <c r="D35" s="177" t="s">
        <v>54</v>
      </c>
      <c r="E35" s="178" t="s">
        <v>107</v>
      </c>
      <c r="F35" s="179" t="s">
        <v>327</v>
      </c>
      <c r="G35" s="225" t="s">
        <v>323</v>
      </c>
      <c r="H35" s="226"/>
      <c r="I35" s="227"/>
      <c r="J35" s="228"/>
      <c r="K35" s="181"/>
      <c r="L35" s="228"/>
      <c r="M35" s="229" t="s">
        <v>323</v>
      </c>
      <c r="N35" s="189"/>
      <c r="O35" s="221" t="s">
        <v>276</v>
      </c>
      <c r="P35" s="221"/>
      <c r="Q35" s="241" t="s">
        <v>121</v>
      </c>
      <c r="R35" s="242" t="s">
        <v>320</v>
      </c>
      <c r="S35" s="244"/>
    </row>
    <row r="36" spans="2:19" s="240" customFormat="1">
      <c r="B36" s="175" t="s">
        <v>328</v>
      </c>
      <c r="C36" s="176" t="s">
        <v>55</v>
      </c>
      <c r="D36" s="177" t="s">
        <v>188</v>
      </c>
      <c r="E36" s="178" t="s">
        <v>153</v>
      </c>
      <c r="F36" s="231" t="s">
        <v>329</v>
      </c>
      <c r="G36" s="247" t="s">
        <v>282</v>
      </c>
      <c r="H36" s="233"/>
      <c r="I36" s="234"/>
      <c r="J36" s="235"/>
      <c r="K36" s="233"/>
      <c r="L36" s="235"/>
      <c r="M36" s="236" t="s">
        <v>282</v>
      </c>
      <c r="N36" s="247"/>
      <c r="O36" s="248" t="s">
        <v>276</v>
      </c>
      <c r="P36" s="249"/>
      <c r="Q36" s="239" t="s">
        <v>85</v>
      </c>
      <c r="R36" s="193" t="s">
        <v>320</v>
      </c>
      <c r="S36" s="250"/>
    </row>
    <row r="37" spans="2:19" s="346" customFormat="1" ht="21.75" customHeight="1" thickBot="1">
      <c r="B37" s="253" t="s">
        <v>330</v>
      </c>
      <c r="C37" s="254" t="s">
        <v>56</v>
      </c>
      <c r="D37" s="346" t="s">
        <v>157</v>
      </c>
      <c r="E37" s="347" t="s">
        <v>153</v>
      </c>
      <c r="F37" s="383" t="s">
        <v>331</v>
      </c>
      <c r="G37" s="351" t="s">
        <v>323</v>
      </c>
      <c r="H37" s="384"/>
      <c r="I37" s="385"/>
      <c r="J37" s="386"/>
      <c r="K37" s="349"/>
      <c r="L37" s="386"/>
      <c r="M37" s="387" t="s">
        <v>323</v>
      </c>
      <c r="N37" s="361"/>
      <c r="O37" s="257" t="s">
        <v>305</v>
      </c>
      <c r="P37" s="367"/>
      <c r="Q37" s="363" t="s">
        <v>310</v>
      </c>
      <c r="R37" s="364" t="s">
        <v>320</v>
      </c>
      <c r="S37" s="348"/>
    </row>
    <row r="38" spans="2:19" ht="21.75" customHeight="1">
      <c r="B38" s="246" t="s">
        <v>332</v>
      </c>
      <c r="C38" s="217" t="s">
        <v>57</v>
      </c>
      <c r="D38" s="177" t="s">
        <v>162</v>
      </c>
      <c r="E38" s="345" t="s">
        <v>153</v>
      </c>
      <c r="F38" s="179"/>
      <c r="G38" s="183"/>
      <c r="H38" s="226" t="s">
        <v>333</v>
      </c>
      <c r="I38" s="227"/>
      <c r="J38" s="228" t="s">
        <v>333</v>
      </c>
      <c r="K38" s="181"/>
      <c r="L38" s="228"/>
      <c r="M38" s="229"/>
      <c r="N38" s="246" t="s">
        <v>276</v>
      </c>
      <c r="O38" s="365"/>
      <c r="P38" s="190"/>
      <c r="Q38" s="192"/>
      <c r="R38" s="193" t="s">
        <v>320</v>
      </c>
      <c r="S38" s="179"/>
    </row>
    <row r="39" spans="2:19" s="346" customFormat="1" ht="21.75" customHeight="1" thickBot="1">
      <c r="B39" s="253" t="s">
        <v>334</v>
      </c>
      <c r="C39" s="254" t="s">
        <v>58</v>
      </c>
      <c r="D39" s="346" t="s">
        <v>59</v>
      </c>
      <c r="E39" s="347" t="s">
        <v>107</v>
      </c>
      <c r="F39" s="348" t="s">
        <v>335</v>
      </c>
      <c r="G39" s="388"/>
      <c r="H39" s="384" t="s">
        <v>333</v>
      </c>
      <c r="I39" s="385"/>
      <c r="J39" s="386" t="s">
        <v>333</v>
      </c>
      <c r="K39" s="349"/>
      <c r="L39" s="386"/>
      <c r="M39" s="387"/>
      <c r="N39" s="253" t="s">
        <v>333</v>
      </c>
      <c r="O39" s="257"/>
      <c r="P39" s="367"/>
      <c r="Q39" s="353"/>
      <c r="R39" s="354" t="s">
        <v>320</v>
      </c>
      <c r="S39" s="355"/>
    </row>
    <row r="40" spans="2:19" ht="21.75" customHeight="1">
      <c r="B40" s="246" t="s">
        <v>336</v>
      </c>
      <c r="C40" s="217" t="s">
        <v>60</v>
      </c>
      <c r="D40" s="251" t="s">
        <v>337</v>
      </c>
      <c r="E40" s="345" t="s">
        <v>107</v>
      </c>
      <c r="F40" s="179" t="s">
        <v>338</v>
      </c>
      <c r="G40" s="225" t="s">
        <v>323</v>
      </c>
      <c r="H40" s="226"/>
      <c r="I40" s="227"/>
      <c r="J40" s="228"/>
      <c r="K40" s="181"/>
      <c r="L40" s="228"/>
      <c r="M40" s="229" t="s">
        <v>323</v>
      </c>
      <c r="N40" s="189"/>
      <c r="O40" s="365" t="s">
        <v>323</v>
      </c>
      <c r="P40" s="190"/>
      <c r="Q40" s="192" t="s">
        <v>339</v>
      </c>
      <c r="R40" s="193" t="s">
        <v>320</v>
      </c>
      <c r="S40" s="179"/>
    </row>
    <row r="41" spans="2:19" ht="21.75" customHeight="1">
      <c r="B41" s="175" t="s">
        <v>340</v>
      </c>
      <c r="C41" s="252" t="s">
        <v>61</v>
      </c>
      <c r="D41" s="251" t="s">
        <v>180</v>
      </c>
      <c r="E41" s="178" t="s">
        <v>153</v>
      </c>
      <c r="F41" s="179"/>
      <c r="G41" s="183" t="s">
        <v>274</v>
      </c>
      <c r="H41" s="226"/>
      <c r="I41" s="227"/>
      <c r="J41" s="228"/>
      <c r="K41" s="181"/>
      <c r="L41" s="228"/>
      <c r="M41" s="229" t="s">
        <v>323</v>
      </c>
      <c r="N41" s="189"/>
      <c r="O41" s="220" t="s">
        <v>323</v>
      </c>
      <c r="P41" s="221"/>
      <c r="Q41" s="192"/>
      <c r="R41" s="193" t="s">
        <v>320</v>
      </c>
      <c r="S41" s="219"/>
    </row>
    <row r="42" spans="2:19" ht="21.75" customHeight="1">
      <c r="B42" s="175" t="s">
        <v>341</v>
      </c>
      <c r="C42" s="176" t="s">
        <v>62</v>
      </c>
      <c r="D42" s="251" t="s">
        <v>63</v>
      </c>
      <c r="E42" s="178" t="s">
        <v>107</v>
      </c>
      <c r="F42" s="179" t="s">
        <v>342</v>
      </c>
      <c r="G42" s="225" t="s">
        <v>274</v>
      </c>
      <c r="H42" s="226"/>
      <c r="I42" s="227"/>
      <c r="J42" s="873" t="s">
        <v>343</v>
      </c>
      <c r="K42" s="874"/>
      <c r="L42" s="874"/>
      <c r="M42" s="875"/>
      <c r="N42" s="246" t="s">
        <v>276</v>
      </c>
      <c r="O42" s="220"/>
      <c r="P42" s="221"/>
      <c r="Q42" s="192"/>
      <c r="R42" s="193" t="s">
        <v>320</v>
      </c>
      <c r="S42" s="179"/>
    </row>
    <row r="43" spans="2:19" s="346" customFormat="1" ht="21.75" customHeight="1" thickBot="1">
      <c r="B43" s="253" t="s">
        <v>344</v>
      </c>
      <c r="C43" s="254" t="s">
        <v>90</v>
      </c>
      <c r="D43" s="346" t="s">
        <v>64</v>
      </c>
      <c r="E43" s="347" t="s">
        <v>153</v>
      </c>
      <c r="F43" s="348" t="s">
        <v>345</v>
      </c>
      <c r="G43" s="388" t="s">
        <v>274</v>
      </c>
      <c r="H43" s="384"/>
      <c r="I43" s="385"/>
      <c r="J43" s="386"/>
      <c r="K43" s="349"/>
      <c r="L43" s="386"/>
      <c r="M43" s="387" t="s">
        <v>323</v>
      </c>
      <c r="N43" s="361"/>
      <c r="O43" s="257"/>
      <c r="P43" s="367" t="s">
        <v>276</v>
      </c>
      <c r="Q43" s="368"/>
      <c r="R43" s="369" t="s">
        <v>320</v>
      </c>
      <c r="S43" s="370"/>
    </row>
    <row r="44" spans="2:19" s="371" customFormat="1" ht="21.75" customHeight="1" thickBot="1">
      <c r="B44" s="261" t="s">
        <v>346</v>
      </c>
      <c r="C44" s="262" t="s">
        <v>67</v>
      </c>
      <c r="D44" s="371" t="s">
        <v>68</v>
      </c>
      <c r="E44" s="372" t="s">
        <v>107</v>
      </c>
      <c r="F44" s="389" t="s">
        <v>347</v>
      </c>
      <c r="G44" s="377"/>
      <c r="H44" s="390" t="s">
        <v>323</v>
      </c>
      <c r="I44" s="391"/>
      <c r="J44" s="392"/>
      <c r="K44" s="375"/>
      <c r="L44" s="392" t="s">
        <v>323</v>
      </c>
      <c r="M44" s="378"/>
      <c r="N44" s="393"/>
      <c r="O44" s="270" t="s">
        <v>276</v>
      </c>
      <c r="P44" s="379"/>
      <c r="Q44" s="394"/>
      <c r="R44" s="395" t="s">
        <v>320</v>
      </c>
      <c r="S44" s="373"/>
    </row>
    <row r="45" spans="2:19" ht="21.75" customHeight="1">
      <c r="B45" s="246" t="s">
        <v>348</v>
      </c>
      <c r="C45" s="217" t="s">
        <v>69</v>
      </c>
      <c r="D45" s="177" t="s">
        <v>70</v>
      </c>
      <c r="E45" s="345" t="s">
        <v>107</v>
      </c>
      <c r="F45" s="179"/>
      <c r="G45" s="183" t="s">
        <v>276</v>
      </c>
      <c r="H45" s="226"/>
      <c r="I45" s="227"/>
      <c r="J45" s="228"/>
      <c r="K45" s="181"/>
      <c r="L45" s="228" t="s">
        <v>276</v>
      </c>
      <c r="M45" s="229"/>
      <c r="N45" s="189"/>
      <c r="O45" s="365"/>
      <c r="P45" s="190" t="s">
        <v>282</v>
      </c>
      <c r="Q45" s="241"/>
      <c r="R45" s="242" t="s">
        <v>320</v>
      </c>
      <c r="S45" s="244"/>
    </row>
    <row r="46" spans="2:19" s="346" customFormat="1" ht="21.75" customHeight="1" thickBot="1">
      <c r="B46" s="253" t="s">
        <v>349</v>
      </c>
      <c r="C46" s="254" t="s">
        <v>71</v>
      </c>
      <c r="D46" s="405" t="s">
        <v>72</v>
      </c>
      <c r="E46" s="347" t="s">
        <v>153</v>
      </c>
      <c r="F46" s="348" t="s">
        <v>350</v>
      </c>
      <c r="G46" s="388" t="s">
        <v>276</v>
      </c>
      <c r="H46" s="384"/>
      <c r="I46" s="385"/>
      <c r="J46" s="386"/>
      <c r="K46" s="349"/>
      <c r="L46" s="386"/>
      <c r="M46" s="387" t="s">
        <v>323</v>
      </c>
      <c r="N46" s="406"/>
      <c r="O46" s="257" t="s">
        <v>323</v>
      </c>
      <c r="P46" s="367"/>
      <c r="Q46" s="363" t="s">
        <v>121</v>
      </c>
      <c r="R46" s="364" t="s">
        <v>320</v>
      </c>
      <c r="S46" s="348"/>
    </row>
    <row r="47" spans="2:19" s="240" customFormat="1" ht="21.75" thickBot="1">
      <c r="B47" s="246" t="s">
        <v>351</v>
      </c>
      <c r="C47" s="217" t="s">
        <v>73</v>
      </c>
      <c r="D47" s="396" t="s">
        <v>147</v>
      </c>
      <c r="E47" s="345" t="s">
        <v>107</v>
      </c>
      <c r="F47" s="397"/>
      <c r="G47" s="398"/>
      <c r="H47" s="399"/>
      <c r="I47" s="400" t="s">
        <v>352</v>
      </c>
      <c r="J47" s="401"/>
      <c r="K47" s="399"/>
      <c r="L47" s="401" t="s">
        <v>352</v>
      </c>
      <c r="M47" s="402"/>
      <c r="N47" s="403"/>
      <c r="O47" s="404" t="s">
        <v>352</v>
      </c>
      <c r="P47" s="249"/>
      <c r="Q47" s="239"/>
      <c r="R47" s="193" t="s">
        <v>320</v>
      </c>
      <c r="S47" s="231"/>
    </row>
    <row r="48" spans="2:19" ht="21.75" customHeight="1" thickBot="1">
      <c r="B48" s="253" t="s">
        <v>353</v>
      </c>
      <c r="C48" s="254" t="s">
        <v>65</v>
      </c>
      <c r="D48" s="254" t="s">
        <v>66</v>
      </c>
      <c r="E48" s="255" t="s">
        <v>107</v>
      </c>
      <c r="F48" s="876" t="s">
        <v>354</v>
      </c>
      <c r="G48" s="877"/>
      <c r="H48" s="877"/>
      <c r="I48" s="877"/>
      <c r="J48" s="877"/>
      <c r="K48" s="877"/>
      <c r="L48" s="877"/>
      <c r="M48" s="878"/>
      <c r="N48" s="256" t="s">
        <v>276</v>
      </c>
      <c r="O48" s="257" t="s">
        <v>282</v>
      </c>
      <c r="P48" s="257"/>
      <c r="Q48" s="258"/>
      <c r="R48" s="258" t="s">
        <v>320</v>
      </c>
      <c r="S48" s="259"/>
    </row>
    <row r="49" spans="2:19" ht="21.75" customHeight="1" thickBot="1">
      <c r="B49" s="260"/>
      <c r="C49" s="862" t="s">
        <v>355</v>
      </c>
      <c r="D49" s="862"/>
      <c r="E49" s="863"/>
      <c r="F49" s="863"/>
      <c r="G49" s="863"/>
      <c r="H49" s="863"/>
      <c r="I49" s="863"/>
      <c r="J49" s="862"/>
      <c r="K49" s="862"/>
      <c r="L49" s="863"/>
      <c r="M49" s="863"/>
      <c r="N49" s="863"/>
      <c r="O49" s="863"/>
      <c r="P49" s="863"/>
      <c r="Q49" s="862"/>
      <c r="R49" s="862"/>
      <c r="S49" s="863"/>
    </row>
    <row r="50" spans="2:19" ht="21.75" customHeight="1" thickBot="1">
      <c r="B50" s="261" t="s">
        <v>356</v>
      </c>
      <c r="C50" s="262" t="s">
        <v>74</v>
      </c>
      <c r="D50" s="263" t="s">
        <v>75</v>
      </c>
      <c r="E50" s="264"/>
      <c r="F50" s="265" t="s">
        <v>357</v>
      </c>
      <c r="G50" s="266" t="s">
        <v>274</v>
      </c>
      <c r="H50" s="267"/>
      <c r="I50" s="267"/>
      <c r="J50" s="267"/>
      <c r="K50" s="268" t="s">
        <v>274</v>
      </c>
      <c r="L50" s="267"/>
      <c r="M50" s="269"/>
      <c r="N50" s="270" t="s">
        <v>276</v>
      </c>
      <c r="O50" s="270"/>
      <c r="P50" s="262"/>
      <c r="Q50" s="271" t="s">
        <v>109</v>
      </c>
      <c r="R50" s="272" t="s">
        <v>109</v>
      </c>
      <c r="S50" s="273" t="s">
        <v>358</v>
      </c>
    </row>
    <row r="51" spans="2:19" s="289" customFormat="1" ht="21.75" customHeight="1" thickBot="1">
      <c r="B51" s="274" t="s">
        <v>359</v>
      </c>
      <c r="C51" s="275" t="s">
        <v>76</v>
      </c>
      <c r="D51" s="276"/>
      <c r="E51" s="277"/>
      <c r="F51" s="278" t="s">
        <v>360</v>
      </c>
      <c r="G51" s="279"/>
      <c r="H51" s="280"/>
      <c r="I51" s="281" t="s">
        <v>352</v>
      </c>
      <c r="J51" s="282"/>
      <c r="K51" s="283"/>
      <c r="L51" s="282" t="s">
        <v>361</v>
      </c>
      <c r="M51" s="284"/>
      <c r="N51" s="285"/>
      <c r="O51" s="286"/>
      <c r="P51" s="287"/>
      <c r="Q51" s="288"/>
      <c r="R51" s="287"/>
      <c r="S51" s="274"/>
    </row>
    <row r="52" spans="2:19" s="240" customFormat="1" ht="21.75" thickBot="1">
      <c r="B52" s="154"/>
      <c r="C52" s="864" t="s">
        <v>362</v>
      </c>
      <c r="D52" s="865"/>
      <c r="E52" s="865"/>
      <c r="F52" s="865"/>
      <c r="G52" s="865"/>
      <c r="H52" s="865"/>
      <c r="I52" s="865"/>
      <c r="J52" s="865"/>
      <c r="K52" s="865"/>
      <c r="L52" s="865"/>
      <c r="M52" s="865"/>
      <c r="N52" s="865"/>
      <c r="O52" s="865"/>
      <c r="P52" s="865"/>
      <c r="Q52" s="865"/>
      <c r="R52" s="865"/>
      <c r="S52" s="866"/>
    </row>
    <row r="53" spans="2:19" s="240" customFormat="1" ht="21.75" customHeight="1">
      <c r="B53" s="290" t="s">
        <v>196</v>
      </c>
      <c r="C53" s="291" t="s">
        <v>77</v>
      </c>
      <c r="D53" s="292"/>
      <c r="E53" s="293"/>
      <c r="F53" s="294"/>
      <c r="G53" s="295"/>
      <c r="H53" s="296"/>
      <c r="I53" s="297"/>
      <c r="J53" s="298"/>
      <c r="K53" s="299"/>
      <c r="L53" s="298"/>
      <c r="M53" s="300"/>
      <c r="N53" s="301"/>
      <c r="O53" s="302"/>
      <c r="P53" s="303"/>
      <c r="Q53" s="304"/>
      <c r="R53" s="300"/>
      <c r="S53" s="305"/>
    </row>
    <row r="54" spans="2:19" s="289" customFormat="1" ht="21.75" customHeight="1">
      <c r="B54" s="306" t="s">
        <v>201</v>
      </c>
      <c r="C54" s="307" t="s">
        <v>78</v>
      </c>
      <c r="D54" s="308"/>
      <c r="E54" s="309" t="s">
        <v>363</v>
      </c>
      <c r="F54" s="310"/>
      <c r="G54" s="311" t="s">
        <v>274</v>
      </c>
      <c r="H54" s="312"/>
      <c r="I54" s="313"/>
      <c r="J54" s="314"/>
      <c r="K54" s="315"/>
      <c r="L54" s="314"/>
      <c r="M54" s="316" t="s">
        <v>364</v>
      </c>
      <c r="N54" s="317"/>
      <c r="O54" s="318"/>
      <c r="P54" s="319"/>
      <c r="Q54" s="320"/>
      <c r="R54" s="316"/>
      <c r="S54" s="321"/>
    </row>
    <row r="55" spans="2:19" s="289" customFormat="1" ht="21.75" customHeight="1" thickBot="1">
      <c r="B55" s="306" t="s">
        <v>204</v>
      </c>
      <c r="C55" s="307" t="s">
        <v>79</v>
      </c>
      <c r="D55" s="308"/>
      <c r="E55" s="322" t="s">
        <v>365</v>
      </c>
      <c r="F55" s="323"/>
      <c r="G55" s="324"/>
      <c r="H55" s="312"/>
      <c r="I55" s="313"/>
      <c r="J55" s="314"/>
      <c r="K55" s="315"/>
      <c r="L55" s="324" t="s">
        <v>366</v>
      </c>
      <c r="M55" s="316"/>
      <c r="N55" s="317"/>
      <c r="O55" s="318"/>
      <c r="P55" s="319"/>
      <c r="Q55" s="320"/>
      <c r="R55" s="316"/>
      <c r="S55" s="321"/>
    </row>
    <row r="56" spans="2:19" s="289" customFormat="1" ht="21.75" customHeight="1" thickBot="1">
      <c r="B56" s="306" t="s">
        <v>207</v>
      </c>
      <c r="C56" s="307" t="s">
        <v>80</v>
      </c>
      <c r="D56" s="308"/>
      <c r="E56" s="325" t="s">
        <v>360</v>
      </c>
      <c r="F56" s="323"/>
      <c r="G56" s="324"/>
      <c r="H56" s="312"/>
      <c r="I56" s="313" t="s">
        <v>352</v>
      </c>
      <c r="J56" s="314"/>
      <c r="K56" s="315"/>
      <c r="L56" s="324" t="s">
        <v>366</v>
      </c>
      <c r="M56" s="316"/>
      <c r="N56" s="317"/>
      <c r="O56" s="318"/>
      <c r="P56" s="319"/>
      <c r="Q56" s="320"/>
      <c r="R56" s="316"/>
      <c r="S56" s="321"/>
    </row>
    <row r="57" spans="2:19" s="289" customFormat="1" ht="21.75" customHeight="1" thickBot="1">
      <c r="B57" s="306" t="s">
        <v>212</v>
      </c>
      <c r="C57" s="307" t="s">
        <v>81</v>
      </c>
      <c r="D57" s="308"/>
      <c r="E57" s="322" t="s">
        <v>365</v>
      </c>
      <c r="F57" s="323"/>
      <c r="G57" s="324"/>
      <c r="H57" s="312"/>
      <c r="I57" s="313"/>
      <c r="J57" s="314"/>
      <c r="K57" s="315"/>
      <c r="L57" s="314"/>
      <c r="M57" s="316" t="s">
        <v>367</v>
      </c>
      <c r="N57" s="317"/>
      <c r="O57" s="318"/>
      <c r="P57" s="319"/>
      <c r="Q57" s="320"/>
      <c r="R57" s="316"/>
      <c r="S57" s="321"/>
    </row>
    <row r="58" spans="2:19" s="289" customFormat="1" ht="21.75" customHeight="1" thickBot="1">
      <c r="B58" s="306" t="s">
        <v>216</v>
      </c>
      <c r="C58" s="307" t="s">
        <v>82</v>
      </c>
      <c r="D58" s="308"/>
      <c r="E58" s="322" t="s">
        <v>368</v>
      </c>
      <c r="F58" s="323"/>
      <c r="G58" s="324"/>
      <c r="H58" s="312"/>
      <c r="I58" s="313"/>
      <c r="J58" s="314"/>
      <c r="K58" s="315"/>
      <c r="L58" s="326" t="s">
        <v>361</v>
      </c>
      <c r="M58" s="316"/>
      <c r="N58" s="317"/>
      <c r="O58" s="318"/>
      <c r="P58" s="319"/>
      <c r="Q58" s="320"/>
      <c r="R58" s="316"/>
      <c r="S58" s="321"/>
    </row>
    <row r="59" spans="2:19" s="289" customFormat="1" ht="21.75" customHeight="1">
      <c r="B59" s="306" t="s">
        <v>213</v>
      </c>
      <c r="C59" s="307" t="s">
        <v>83</v>
      </c>
      <c r="D59" s="308"/>
      <c r="E59" s="322" t="s">
        <v>369</v>
      </c>
      <c r="F59" s="323" t="s">
        <v>370</v>
      </c>
      <c r="G59" s="324"/>
      <c r="H59" s="312"/>
      <c r="I59" s="313"/>
      <c r="J59" s="314"/>
      <c r="K59" s="315"/>
      <c r="L59" s="314"/>
      <c r="M59" s="316" t="s">
        <v>367</v>
      </c>
      <c r="N59" s="317"/>
      <c r="O59" s="318"/>
      <c r="P59" s="319"/>
      <c r="Q59" s="320"/>
      <c r="R59" s="316"/>
      <c r="S59" s="321"/>
    </row>
    <row r="60" spans="2:19" s="289" customFormat="1" ht="21.75" customHeight="1">
      <c r="B60" s="306" t="s">
        <v>225</v>
      </c>
      <c r="C60" s="307" t="s">
        <v>91</v>
      </c>
      <c r="D60" s="308"/>
      <c r="E60" s="322" t="s">
        <v>371</v>
      </c>
      <c r="F60" s="323"/>
      <c r="G60" s="324"/>
      <c r="H60" s="312" t="s">
        <v>352</v>
      </c>
      <c r="I60" s="313"/>
      <c r="J60" s="314" t="s">
        <v>352</v>
      </c>
      <c r="K60" s="315"/>
      <c r="L60" s="314"/>
      <c r="M60" s="316"/>
      <c r="N60" s="317"/>
      <c r="O60" s="318"/>
      <c r="P60" s="319"/>
      <c r="Q60" s="320"/>
      <c r="R60" s="316"/>
      <c r="S60" s="321"/>
    </row>
    <row r="61" spans="2:19" s="408" customFormat="1" ht="21.75" customHeight="1" thickBot="1">
      <c r="B61" s="327" t="s">
        <v>372</v>
      </c>
      <c r="C61" s="328" t="s">
        <v>84</v>
      </c>
      <c r="D61" s="329"/>
      <c r="E61" s="330"/>
      <c r="F61" s="331"/>
      <c r="G61" s="332" t="s">
        <v>352</v>
      </c>
      <c r="H61" s="333"/>
      <c r="I61" s="334"/>
      <c r="J61" s="335"/>
      <c r="K61" s="336"/>
      <c r="L61" s="335"/>
      <c r="M61" s="337" t="s">
        <v>367</v>
      </c>
      <c r="N61" s="338"/>
      <c r="O61" s="339"/>
      <c r="P61" s="340"/>
      <c r="Q61" s="341"/>
      <c r="R61" s="337"/>
      <c r="S61" s="342"/>
    </row>
    <row r="62" spans="2:19" ht="23.25" thickBot="1">
      <c r="B62" s="407" t="s">
        <v>92</v>
      </c>
      <c r="C62" s="10" t="s">
        <v>93</v>
      </c>
      <c r="D62" s="11" t="s">
        <v>94</v>
      </c>
    </row>
  </sheetData>
  <autoFilter ref="C1:C61"/>
  <mergeCells count="30">
    <mergeCell ref="C49:I49"/>
    <mergeCell ref="J49:P49"/>
    <mergeCell ref="Q49:S49"/>
    <mergeCell ref="C52:S52"/>
    <mergeCell ref="O9:O11"/>
    <mergeCell ref="P9:P11"/>
    <mergeCell ref="C10:C11"/>
    <mergeCell ref="D10:D11"/>
    <mergeCell ref="J42:M42"/>
    <mergeCell ref="F48:M48"/>
    <mergeCell ref="S5:S11"/>
    <mergeCell ref="G6:H7"/>
    <mergeCell ref="J6:M6"/>
    <mergeCell ref="N6:P6"/>
    <mergeCell ref="J7:K7"/>
    <mergeCell ref="L7:M7"/>
    <mergeCell ref="N7:N11"/>
    <mergeCell ref="O7:P7"/>
    <mergeCell ref="Q8:Q11"/>
    <mergeCell ref="R8:R11"/>
    <mergeCell ref="C1:S1"/>
    <mergeCell ref="C2:S2"/>
    <mergeCell ref="C3:S3"/>
    <mergeCell ref="C4:S4"/>
    <mergeCell ref="C5:D9"/>
    <mergeCell ref="F5:F11"/>
    <mergeCell ref="G5:H5"/>
    <mergeCell ref="J5:M5"/>
    <mergeCell ref="N5:P5"/>
    <mergeCell ref="Q5:R7"/>
  </mergeCells>
  <pageMargins left="0.59055118110236227" right="0" top="0.78740157480314965" bottom="0" header="0.31496062992125984" footer="0.11811023622047245"/>
  <pageSetup paperSize="8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25" workbookViewId="0">
      <selection activeCell="G15" sqref="G15"/>
    </sheetView>
  </sheetViews>
  <sheetFormatPr defaultRowHeight="15.75"/>
  <cols>
    <col min="1" max="1" width="7.28515625" style="1050" customWidth="1"/>
    <col min="2" max="2" width="15.85546875" style="1050" customWidth="1"/>
    <col min="3" max="3" width="14.7109375" style="1050" customWidth="1"/>
    <col min="4" max="4" width="4.5703125" style="1050" customWidth="1"/>
    <col min="5" max="5" width="7.42578125" style="1050" customWidth="1"/>
    <col min="6" max="6" width="12.7109375" style="1050" customWidth="1"/>
    <col min="7" max="7" width="52.42578125" style="1050" customWidth="1"/>
    <col min="8" max="8" width="58.85546875" style="1050" customWidth="1"/>
    <col min="9" max="9" width="21.5703125" style="1050" customWidth="1"/>
    <col min="10" max="16384" width="9.140625" style="1050"/>
  </cols>
  <sheetData>
    <row r="1" spans="1:10" ht="24" customHeight="1">
      <c r="A1" s="1049" t="s">
        <v>831</v>
      </c>
      <c r="B1" s="1049"/>
      <c r="C1" s="1049"/>
      <c r="D1" s="1049"/>
      <c r="E1" s="1049"/>
      <c r="F1" s="1049"/>
      <c r="G1" s="1049"/>
      <c r="H1" s="1049"/>
      <c r="I1" s="1049"/>
      <c r="J1" s="1049"/>
    </row>
    <row r="2" spans="1:10" ht="24" customHeight="1">
      <c r="A2" s="1049" t="s">
        <v>1333</v>
      </c>
      <c r="B2" s="1049"/>
      <c r="C2" s="1049"/>
      <c r="D2" s="1049"/>
      <c r="E2" s="1049"/>
      <c r="F2" s="1049"/>
      <c r="G2" s="1049"/>
      <c r="H2" s="1049"/>
      <c r="I2" s="1049"/>
      <c r="J2" s="1049"/>
    </row>
    <row r="3" spans="1:10" ht="24" customHeight="1">
      <c r="A3" s="1051" t="s">
        <v>1334</v>
      </c>
      <c r="B3" s="1051"/>
      <c r="C3" s="1051"/>
      <c r="D3" s="1052"/>
      <c r="E3" s="1052"/>
      <c r="F3" s="1052"/>
      <c r="G3" s="1052"/>
      <c r="H3" s="1052"/>
      <c r="I3" s="1052"/>
    </row>
    <row r="4" spans="1:10" ht="24" customHeight="1">
      <c r="A4" s="1053" t="s">
        <v>4</v>
      </c>
      <c r="B4" s="1054" t="s">
        <v>1335</v>
      </c>
      <c r="C4" s="1054"/>
      <c r="D4" s="1055" t="s">
        <v>416</v>
      </c>
      <c r="E4" s="1055" t="s">
        <v>624</v>
      </c>
      <c r="F4" s="1055" t="s">
        <v>835</v>
      </c>
      <c r="G4" s="1055" t="s">
        <v>1336</v>
      </c>
      <c r="H4" s="1055" t="s">
        <v>1337</v>
      </c>
      <c r="I4" s="1055" t="s">
        <v>836</v>
      </c>
    </row>
    <row r="5" spans="1:10" ht="24" customHeight="1">
      <c r="A5" s="1056">
        <v>1</v>
      </c>
      <c r="B5" s="1057" t="s">
        <v>1338</v>
      </c>
      <c r="C5" s="1058" t="s">
        <v>1339</v>
      </c>
      <c r="D5" s="1059">
        <v>35</v>
      </c>
      <c r="E5" s="1060" t="s">
        <v>109</v>
      </c>
      <c r="F5" s="1061" t="s">
        <v>1340</v>
      </c>
      <c r="G5" s="1062" t="s">
        <v>1341</v>
      </c>
      <c r="H5" s="1063" t="s">
        <v>1342</v>
      </c>
      <c r="I5" s="1064" t="s">
        <v>1343</v>
      </c>
    </row>
    <row r="6" spans="1:10" ht="24" customHeight="1">
      <c r="A6" s="1056">
        <v>2</v>
      </c>
      <c r="B6" s="1065" t="s">
        <v>1344</v>
      </c>
      <c r="C6" s="1066" t="s">
        <v>1345</v>
      </c>
      <c r="D6" s="1060">
        <v>48</v>
      </c>
      <c r="E6" s="1060" t="s">
        <v>109</v>
      </c>
      <c r="F6" s="1061" t="s">
        <v>1340</v>
      </c>
      <c r="G6" s="1067" t="s">
        <v>1346</v>
      </c>
      <c r="H6" s="1067" t="s">
        <v>1347</v>
      </c>
      <c r="I6" s="1068" t="s">
        <v>886</v>
      </c>
    </row>
    <row r="7" spans="1:10" ht="24" customHeight="1">
      <c r="A7" s="1056">
        <v>3</v>
      </c>
      <c r="B7" s="1069" t="s">
        <v>1348</v>
      </c>
      <c r="C7" s="1070" t="s">
        <v>1349</v>
      </c>
      <c r="D7" s="1061">
        <v>42</v>
      </c>
      <c r="E7" s="1061" t="s">
        <v>886</v>
      </c>
      <c r="F7" s="1061" t="s">
        <v>1340</v>
      </c>
      <c r="G7" s="1071" t="s">
        <v>1350</v>
      </c>
      <c r="H7" s="1072" t="s">
        <v>1351</v>
      </c>
      <c r="I7" s="1068" t="s">
        <v>886</v>
      </c>
    </row>
    <row r="8" spans="1:10" ht="24" customHeight="1">
      <c r="A8" s="1056">
        <v>4</v>
      </c>
      <c r="B8" s="1057" t="s">
        <v>1352</v>
      </c>
      <c r="C8" s="1058" t="s">
        <v>1353</v>
      </c>
      <c r="D8" s="1059">
        <v>37</v>
      </c>
      <c r="E8" s="1060" t="s">
        <v>109</v>
      </c>
      <c r="F8" s="1061" t="s">
        <v>1340</v>
      </c>
      <c r="G8" s="1062" t="s">
        <v>1354</v>
      </c>
      <c r="H8" s="1062" t="s">
        <v>1355</v>
      </c>
      <c r="I8" s="1068" t="s">
        <v>886</v>
      </c>
    </row>
    <row r="9" spans="1:10" ht="24" customHeight="1">
      <c r="A9" s="1056">
        <v>5</v>
      </c>
      <c r="B9" s="1073" t="s">
        <v>1356</v>
      </c>
      <c r="C9" s="1074" t="s">
        <v>1357</v>
      </c>
      <c r="D9" s="1075">
        <v>60</v>
      </c>
      <c r="E9" s="1060" t="s">
        <v>109</v>
      </c>
      <c r="F9" s="1061" t="s">
        <v>1340</v>
      </c>
      <c r="G9" s="1076" t="s">
        <v>1358</v>
      </c>
      <c r="H9" s="1077" t="s">
        <v>1359</v>
      </c>
      <c r="I9" s="1068" t="s">
        <v>886</v>
      </c>
    </row>
    <row r="10" spans="1:10" ht="24" customHeight="1">
      <c r="A10" s="1078"/>
      <c r="B10" s="1079"/>
      <c r="C10" s="1079"/>
      <c r="D10" s="1080"/>
      <c r="E10" s="1080"/>
      <c r="F10" s="1081"/>
      <c r="G10" s="1079"/>
      <c r="H10" s="1082"/>
      <c r="I10" s="1083"/>
    </row>
    <row r="11" spans="1:10" ht="24" customHeight="1">
      <c r="A11" s="1084" t="s">
        <v>1360</v>
      </c>
      <c r="B11" s="1084"/>
      <c r="C11" s="1084"/>
      <c r="D11" s="1085"/>
      <c r="E11" s="1085"/>
      <c r="F11" s="1086"/>
      <c r="G11" s="1087"/>
      <c r="H11" s="1088"/>
      <c r="I11" s="1089"/>
    </row>
    <row r="12" spans="1:10" ht="24" customHeight="1">
      <c r="A12" s="1090" t="s">
        <v>4</v>
      </c>
      <c r="B12" s="1091" t="s">
        <v>1335</v>
      </c>
      <c r="C12" s="1091"/>
      <c r="D12" s="1092" t="s">
        <v>416</v>
      </c>
      <c r="E12" s="1092" t="s">
        <v>624</v>
      </c>
      <c r="F12" s="1092" t="s">
        <v>835</v>
      </c>
      <c r="G12" s="1092" t="s">
        <v>1336</v>
      </c>
      <c r="H12" s="1092" t="s">
        <v>1337</v>
      </c>
      <c r="I12" s="1092" t="s">
        <v>836</v>
      </c>
    </row>
    <row r="13" spans="1:10" ht="24" customHeight="1">
      <c r="A13" s="1056">
        <v>1</v>
      </c>
      <c r="B13" s="1069" t="s">
        <v>1361</v>
      </c>
      <c r="C13" s="1070" t="s">
        <v>1362</v>
      </c>
      <c r="D13" s="1061">
        <v>65</v>
      </c>
      <c r="E13" s="1093" t="s">
        <v>886</v>
      </c>
      <c r="F13" s="1061" t="s">
        <v>1363</v>
      </c>
      <c r="G13" s="1094" t="s">
        <v>1364</v>
      </c>
      <c r="H13" s="1095" t="s">
        <v>1365</v>
      </c>
      <c r="I13" s="1068" t="s">
        <v>1366</v>
      </c>
    </row>
    <row r="14" spans="1:10" ht="24" customHeight="1">
      <c r="A14" s="1056">
        <v>2</v>
      </c>
      <c r="B14" s="1065" t="s">
        <v>1367</v>
      </c>
      <c r="C14" s="1066" t="s">
        <v>1368</v>
      </c>
      <c r="D14" s="1060">
        <v>70</v>
      </c>
      <c r="E14" s="1060" t="s">
        <v>886</v>
      </c>
      <c r="F14" s="1060" t="s">
        <v>1369</v>
      </c>
      <c r="G14" s="1067" t="s">
        <v>1370</v>
      </c>
      <c r="H14" s="1096" t="s">
        <v>1371</v>
      </c>
      <c r="I14" s="1056" t="s">
        <v>1372</v>
      </c>
    </row>
    <row r="15" spans="1:10" ht="24" customHeight="1">
      <c r="A15" s="1056">
        <v>3</v>
      </c>
      <c r="B15" s="1069" t="s">
        <v>1373</v>
      </c>
      <c r="C15" s="1066" t="s">
        <v>1374</v>
      </c>
      <c r="D15" s="1061">
        <v>63</v>
      </c>
      <c r="E15" s="1075" t="s">
        <v>109</v>
      </c>
      <c r="F15" s="1059" t="s">
        <v>1375</v>
      </c>
      <c r="G15" s="1094" t="s">
        <v>1376</v>
      </c>
      <c r="H15" s="1095" t="s">
        <v>1377</v>
      </c>
      <c r="I15" s="1097" t="s">
        <v>886</v>
      </c>
    </row>
    <row r="16" spans="1:10" ht="24" customHeight="1">
      <c r="A16" s="1056">
        <v>4</v>
      </c>
      <c r="B16" s="1065" t="s">
        <v>1378</v>
      </c>
      <c r="C16" s="1066" t="s">
        <v>1374</v>
      </c>
      <c r="D16" s="1060">
        <v>54</v>
      </c>
      <c r="E16" s="1075" t="s">
        <v>109</v>
      </c>
      <c r="F16" s="1059" t="s">
        <v>1375</v>
      </c>
      <c r="G16" s="1067" t="s">
        <v>1379</v>
      </c>
      <c r="H16" s="1098" t="s">
        <v>1380</v>
      </c>
      <c r="I16" s="1068" t="s">
        <v>1381</v>
      </c>
    </row>
    <row r="17" spans="1:9" ht="24" customHeight="1">
      <c r="A17" s="1056">
        <v>5</v>
      </c>
      <c r="B17" s="1057" t="s">
        <v>1382</v>
      </c>
      <c r="C17" s="1058" t="s">
        <v>1383</v>
      </c>
      <c r="D17" s="1059">
        <v>47</v>
      </c>
      <c r="E17" s="1075" t="s">
        <v>109</v>
      </c>
      <c r="F17" s="1059" t="s">
        <v>1375</v>
      </c>
      <c r="G17" s="1067" t="s">
        <v>1379</v>
      </c>
      <c r="H17" s="1063" t="s">
        <v>1384</v>
      </c>
      <c r="I17" s="1056" t="s">
        <v>1385</v>
      </c>
    </row>
    <row r="18" spans="1:9" ht="24" customHeight="1">
      <c r="A18" s="1099"/>
      <c r="B18" s="1100"/>
      <c r="C18" s="1100"/>
      <c r="D18" s="1101"/>
      <c r="E18" s="1101"/>
      <c r="F18" s="1101"/>
      <c r="G18" s="1100"/>
      <c r="H18" s="1102"/>
      <c r="I18" s="1103"/>
    </row>
    <row r="19" spans="1:9" ht="24" customHeight="1">
      <c r="A19" s="1104" t="s">
        <v>1386</v>
      </c>
      <c r="B19" s="1104"/>
      <c r="C19" s="1104"/>
      <c r="D19" s="1105"/>
      <c r="E19" s="1105"/>
      <c r="F19" s="1086"/>
      <c r="G19" s="1087"/>
      <c r="H19" s="1088"/>
      <c r="I19" s="1089"/>
    </row>
    <row r="20" spans="1:9" ht="24" customHeight="1">
      <c r="A20" s="1090" t="s">
        <v>4</v>
      </c>
      <c r="B20" s="1091" t="s">
        <v>1335</v>
      </c>
      <c r="C20" s="1091"/>
      <c r="D20" s="1092" t="s">
        <v>416</v>
      </c>
      <c r="E20" s="1092" t="s">
        <v>624</v>
      </c>
      <c r="F20" s="1092" t="s">
        <v>835</v>
      </c>
      <c r="G20" s="1092" t="s">
        <v>1336</v>
      </c>
      <c r="H20" s="1092" t="s">
        <v>1337</v>
      </c>
      <c r="I20" s="1092" t="s">
        <v>836</v>
      </c>
    </row>
    <row r="21" spans="1:9" ht="24" customHeight="1">
      <c r="A21" s="1106">
        <v>1</v>
      </c>
      <c r="B21" s="1107" t="s">
        <v>1387</v>
      </c>
      <c r="C21" s="1108" t="s">
        <v>1388</v>
      </c>
      <c r="D21" s="1106">
        <v>55</v>
      </c>
      <c r="E21" s="1106" t="s">
        <v>1389</v>
      </c>
      <c r="F21" s="1106" t="s">
        <v>1390</v>
      </c>
      <c r="G21" s="1109" t="s">
        <v>1391</v>
      </c>
      <c r="H21" s="1110" t="s">
        <v>1392</v>
      </c>
      <c r="I21" s="1111" t="s">
        <v>1393</v>
      </c>
    </row>
  </sheetData>
  <mergeCells count="5">
    <mergeCell ref="A1:J1"/>
    <mergeCell ref="A2:J2"/>
    <mergeCell ref="B4:C4"/>
    <mergeCell ref="B12:C12"/>
    <mergeCell ref="B20:C20"/>
  </mergeCells>
  <printOptions horizontalCentered="1"/>
  <pageMargins left="0.25" right="0.15" top="0.35" bottom="0.25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9"/>
  <sheetViews>
    <sheetView showGridLines="0" workbookViewId="0">
      <selection activeCell="S28" sqref="S28"/>
    </sheetView>
  </sheetViews>
  <sheetFormatPr defaultRowHeight="15"/>
  <cols>
    <col min="1" max="1" width="6" style="513" customWidth="1"/>
    <col min="2" max="2" width="4.5703125" style="509" customWidth="1"/>
    <col min="3" max="4" width="10.5703125" style="509" customWidth="1"/>
    <col min="5" max="5" width="4.42578125" style="509" bestFit="1" customWidth="1"/>
    <col min="6" max="7" width="10.5703125" style="509" customWidth="1"/>
    <col min="8" max="8" width="4.5703125" style="509" customWidth="1"/>
    <col min="9" max="9" width="4.42578125" style="509" bestFit="1" customWidth="1"/>
    <col min="10" max="11" width="10.5703125" style="509" customWidth="1"/>
    <col min="12" max="12" width="5" style="509" customWidth="1"/>
    <col min="13" max="13" width="6.28515625" style="509" customWidth="1"/>
    <col min="14" max="14" width="4.5703125" style="509" customWidth="1"/>
    <col min="15" max="15" width="13.140625" style="509" bestFit="1" customWidth="1"/>
    <col min="16" max="16" width="10.5703125" style="509" customWidth="1"/>
    <col min="17" max="17" width="4.5703125" style="509" customWidth="1"/>
    <col min="18" max="19" width="10.5703125" style="509" customWidth="1"/>
    <col min="20" max="21" width="4.5703125" style="509" customWidth="1"/>
    <col min="22" max="22" width="12.28515625" style="509" bestFit="1" customWidth="1"/>
    <col min="23" max="23" width="10.5703125" style="509" customWidth="1"/>
    <col min="24" max="16384" width="9.140625" style="510"/>
  </cols>
  <sheetData>
    <row r="1" spans="1:23">
      <c r="A1" s="508" t="s">
        <v>708</v>
      </c>
    </row>
    <row r="2" spans="1:23">
      <c r="A2" s="508" t="s">
        <v>709</v>
      </c>
    </row>
    <row r="3" spans="1:23">
      <c r="A3" s="511" t="s">
        <v>710</v>
      </c>
    </row>
    <row r="4" spans="1:23">
      <c r="A4" s="512" t="s">
        <v>782</v>
      </c>
    </row>
    <row r="5" spans="1:23" hidden="1">
      <c r="C5" s="514" t="s">
        <v>695</v>
      </c>
      <c r="D5" s="514">
        <f>COUNTIF($A$11:$W$37,$C5)</f>
        <v>1</v>
      </c>
      <c r="G5" s="514"/>
      <c r="I5" s="514" t="s">
        <v>711</v>
      </c>
      <c r="J5" s="514">
        <f>COUNTIF($A$11:$W$37,$I5)</f>
        <v>19</v>
      </c>
    </row>
    <row r="6" spans="1:23" hidden="1">
      <c r="C6" s="514" t="s">
        <v>696</v>
      </c>
      <c r="D6" s="514">
        <f>COUNTIF($A$11:$W$37,$C6)</f>
        <v>4</v>
      </c>
      <c r="I6" s="514" t="s">
        <v>712</v>
      </c>
      <c r="J6" s="514">
        <f>COUNTIF($A$11:$W$37,$I6)</f>
        <v>1</v>
      </c>
    </row>
    <row r="7" spans="1:23" hidden="1">
      <c r="C7" s="514" t="s">
        <v>697</v>
      </c>
      <c r="D7" s="514">
        <f>COUNTIF($A$11:$W$37,$C7)</f>
        <v>6</v>
      </c>
      <c r="I7" s="514" t="s">
        <v>698</v>
      </c>
      <c r="J7" s="514">
        <f>COUNTIF($A$11:$W$37,$I7)</f>
        <v>2</v>
      </c>
    </row>
    <row r="8" spans="1:23" hidden="1">
      <c r="C8" s="514"/>
      <c r="D8" s="514"/>
      <c r="I8" s="514"/>
      <c r="J8" s="514"/>
    </row>
    <row r="9" spans="1:23" ht="15.75" hidden="1" thickBot="1">
      <c r="B9" s="515"/>
      <c r="C9" s="515"/>
      <c r="D9" s="515"/>
      <c r="E9" s="515"/>
      <c r="F9" s="515"/>
      <c r="G9" s="515"/>
      <c r="H9" s="515"/>
      <c r="I9" s="516" t="s">
        <v>699</v>
      </c>
      <c r="J9" s="517">
        <f>SUM(D5:D8,J5:J8)</f>
        <v>33</v>
      </c>
    </row>
    <row r="11" spans="1:23">
      <c r="A11" s="593">
        <v>0</v>
      </c>
      <c r="B11" s="934" t="s">
        <v>700</v>
      </c>
      <c r="C11" s="935"/>
      <c r="D11" s="935"/>
      <c r="E11" s="935"/>
      <c r="F11" s="935"/>
      <c r="G11" s="935"/>
      <c r="H11" s="935"/>
      <c r="I11" s="935">
        <v>603</v>
      </c>
      <c r="J11" s="935"/>
      <c r="K11" s="936"/>
      <c r="L11" s="594"/>
      <c r="M11" s="593">
        <v>5</v>
      </c>
      <c r="N11" s="928" t="s">
        <v>700</v>
      </c>
      <c r="O11" s="929"/>
      <c r="P11" s="929"/>
      <c r="Q11" s="929"/>
      <c r="R11" s="929"/>
      <c r="S11" s="929"/>
      <c r="T11" s="929"/>
      <c r="U11" s="929" t="s">
        <v>701</v>
      </c>
      <c r="V11" s="929"/>
      <c r="W11" s="930"/>
    </row>
    <row r="12" spans="1:23">
      <c r="A12" s="595"/>
      <c r="B12" s="518"/>
      <c r="C12" s="519" t="str">
        <f>ผังรถตู้!B32</f>
        <v>21. ส้ม</v>
      </c>
      <c r="D12" s="525"/>
      <c r="E12" s="519"/>
      <c r="F12" s="520"/>
      <c r="G12" s="519"/>
      <c r="H12" s="519" t="s">
        <v>783</v>
      </c>
      <c r="I12" s="519"/>
      <c r="J12" s="519"/>
      <c r="K12" s="523"/>
      <c r="L12" s="596"/>
      <c r="M12" s="595"/>
      <c r="N12" s="518" t="str">
        <f>ผังรถตู้!B28</f>
        <v>7. นายธนกฤต ตามิ</v>
      </c>
      <c r="O12" s="519"/>
      <c r="P12" s="525"/>
      <c r="Q12" s="519"/>
      <c r="R12" s="520"/>
      <c r="S12" s="937" t="s">
        <v>808</v>
      </c>
      <c r="T12" s="938"/>
      <c r="U12" s="938"/>
      <c r="V12" s="938"/>
      <c r="W12" s="939"/>
    </row>
    <row r="13" spans="1:23">
      <c r="A13" s="615"/>
      <c r="B13" s="598" t="s">
        <v>696</v>
      </c>
      <c r="C13" s="524"/>
      <c r="D13" s="524"/>
      <c r="E13" s="524"/>
      <c r="F13" s="599"/>
      <c r="G13" s="600"/>
      <c r="H13" s="522" t="s">
        <v>695</v>
      </c>
      <c r="I13" s="522"/>
      <c r="J13" s="522"/>
      <c r="K13" s="601"/>
      <c r="L13" s="602"/>
      <c r="M13" s="595"/>
      <c r="N13" s="931" t="s">
        <v>711</v>
      </c>
      <c r="O13" s="932"/>
      <c r="P13" s="933"/>
      <c r="Q13" s="524"/>
      <c r="R13" s="599"/>
      <c r="S13" s="600"/>
      <c r="T13" s="603" t="s">
        <v>697</v>
      </c>
      <c r="U13" s="522"/>
      <c r="V13" s="522"/>
      <c r="W13" s="601"/>
    </row>
    <row r="14" spans="1:23" s="619" customFormat="1">
      <c r="A14" s="616"/>
      <c r="B14" s="518" t="str">
        <f>ผังรถตู้!B26</f>
        <v>19. พันเอกสุพรรณ ร้อยพุทธ</v>
      </c>
      <c r="C14" s="519"/>
      <c r="D14" s="519"/>
      <c r="E14" s="518"/>
      <c r="F14" s="519"/>
      <c r="G14" s="519"/>
      <c r="H14" s="520"/>
      <c r="I14" s="518" t="str">
        <f>ผังรถตู้!B34</f>
        <v xml:space="preserve">18. นายอาลีฟ บือราเฮ็ง </v>
      </c>
      <c r="J14" s="519"/>
      <c r="K14" s="520"/>
      <c r="L14" s="617"/>
      <c r="M14" s="618"/>
      <c r="N14" s="518" t="str">
        <f>ผังรถตู้!C36</f>
        <v>10. นายสมเดช แสนลี่</v>
      </c>
      <c r="O14" s="519"/>
      <c r="P14" s="519"/>
      <c r="Q14" s="518"/>
      <c r="R14" s="519"/>
      <c r="S14" s="519"/>
      <c r="T14" s="520"/>
      <c r="U14" s="518" t="str">
        <f>ผังรถตู้!C26</f>
        <v>11. นายสุพจน์ แสนหมี่</v>
      </c>
      <c r="V14" s="519"/>
      <c r="W14" s="520"/>
    </row>
    <row r="15" spans="1:23" s="619" customFormat="1">
      <c r="A15" s="620"/>
      <c r="B15" s="931" t="s">
        <v>711</v>
      </c>
      <c r="C15" s="932"/>
      <c r="D15" s="932"/>
      <c r="E15" s="931"/>
      <c r="F15" s="932"/>
      <c r="G15" s="932"/>
      <c r="H15" s="933"/>
      <c r="I15" s="931" t="s">
        <v>711</v>
      </c>
      <c r="J15" s="932"/>
      <c r="K15" s="933"/>
      <c r="L15" s="621"/>
      <c r="M15" s="622"/>
      <c r="N15" s="931" t="s">
        <v>711</v>
      </c>
      <c r="O15" s="932"/>
      <c r="P15" s="933"/>
      <c r="Q15" s="931"/>
      <c r="R15" s="932"/>
      <c r="S15" s="932"/>
      <c r="T15" s="933"/>
      <c r="U15" s="931" t="s">
        <v>711</v>
      </c>
      <c r="V15" s="932"/>
      <c r="W15" s="933"/>
    </row>
    <row r="16" spans="1:23" s="619" customFormat="1">
      <c r="A16" s="620"/>
      <c r="B16" s="518"/>
      <c r="C16" s="519" t="s">
        <v>784</v>
      </c>
      <c r="D16" s="519"/>
      <c r="E16" s="519"/>
      <c r="F16" s="520"/>
      <c r="G16" s="519"/>
      <c r="H16" s="519"/>
      <c r="I16" s="519"/>
      <c r="J16" s="519"/>
      <c r="K16" s="520"/>
      <c r="L16" s="621"/>
      <c r="M16" s="593">
        <v>6</v>
      </c>
      <c r="N16" s="928" t="s">
        <v>700</v>
      </c>
      <c r="O16" s="929"/>
      <c r="P16" s="929"/>
      <c r="Q16" s="557"/>
      <c r="R16" s="557"/>
      <c r="S16" s="557"/>
      <c r="T16" s="557"/>
      <c r="U16" s="929" t="s">
        <v>703</v>
      </c>
      <c r="V16" s="929"/>
      <c r="W16" s="930"/>
    </row>
    <row r="17" spans="1:23" s="619" customFormat="1">
      <c r="A17" s="623"/>
      <c r="B17" s="624" t="s">
        <v>696</v>
      </c>
      <c r="C17" s="625"/>
      <c r="D17" s="625"/>
      <c r="E17" s="625" t="s">
        <v>785</v>
      </c>
      <c r="F17" s="626"/>
      <c r="G17" s="627"/>
      <c r="H17" s="628"/>
      <c r="I17" s="628"/>
      <c r="J17" s="628"/>
      <c r="K17" s="629"/>
      <c r="L17" s="621"/>
      <c r="M17" s="618"/>
      <c r="N17" s="518" t="str">
        <f>ผังรถตู้!E26</f>
        <v>17. นายอาสา ลี่เจริญวงศ์</v>
      </c>
      <c r="O17" s="519"/>
      <c r="P17" s="519"/>
      <c r="Q17" s="519"/>
      <c r="R17" s="520"/>
      <c r="S17" s="937" t="s">
        <v>809</v>
      </c>
      <c r="T17" s="938"/>
      <c r="U17" s="938"/>
      <c r="V17" s="938" t="s">
        <v>801</v>
      </c>
      <c r="W17" s="939"/>
    </row>
    <row r="18" spans="1:23">
      <c r="A18" s="593">
        <v>1</v>
      </c>
      <c r="B18" s="928" t="s">
        <v>700</v>
      </c>
      <c r="C18" s="929"/>
      <c r="D18" s="929"/>
      <c r="E18" s="929"/>
      <c r="F18" s="929"/>
      <c r="G18" s="929"/>
      <c r="H18" s="929"/>
      <c r="I18" s="929" t="s">
        <v>702</v>
      </c>
      <c r="J18" s="929"/>
      <c r="K18" s="930"/>
      <c r="L18" s="594"/>
      <c r="M18" s="623"/>
      <c r="N18" s="624" t="s">
        <v>711</v>
      </c>
      <c r="O18" s="625"/>
      <c r="P18" s="625"/>
      <c r="Q18" s="625"/>
      <c r="R18" s="626"/>
      <c r="S18" s="627"/>
      <c r="T18" s="612" t="s">
        <v>697</v>
      </c>
      <c r="U18" s="628"/>
      <c r="V18" s="628"/>
      <c r="W18" s="629"/>
    </row>
    <row r="19" spans="1:23" s="619" customFormat="1">
      <c r="A19" s="618"/>
      <c r="B19" s="518" t="str">
        <f>ผังรถตู้!C24</f>
        <v>4. นางสาวอรสา แสนลี่</v>
      </c>
      <c r="C19" s="519"/>
      <c r="D19" s="519"/>
      <c r="E19" s="519"/>
      <c r="F19" s="520"/>
      <c r="G19" s="519"/>
      <c r="H19" s="519" t="str">
        <f>ผังรถตู้!B12</f>
        <v>20. ประยงค์</v>
      </c>
      <c r="I19" s="519"/>
      <c r="J19" s="521"/>
      <c r="K19" s="630"/>
      <c r="L19" s="617"/>
      <c r="M19" s="618"/>
      <c r="N19" s="518" t="str">
        <f>ผังรถตู้!C28</f>
        <v>8. นายจรูญ วันจา</v>
      </c>
      <c r="O19" s="519"/>
      <c r="P19" s="519"/>
      <c r="Q19" s="518"/>
      <c r="R19" s="519"/>
      <c r="S19" s="519"/>
      <c r="T19" s="520"/>
      <c r="U19" s="518" t="str">
        <f>ผังรถตู้!E16</f>
        <v>9. นายพิชิตพล แสนจันทร์</v>
      </c>
      <c r="V19" s="519"/>
      <c r="W19" s="520"/>
    </row>
    <row r="20" spans="1:23" s="619" customFormat="1">
      <c r="A20" s="623"/>
      <c r="B20" s="624" t="s">
        <v>711</v>
      </c>
      <c r="C20" s="625"/>
      <c r="D20" s="625"/>
      <c r="E20" s="625"/>
      <c r="F20" s="626"/>
      <c r="G20" s="627"/>
      <c r="H20" s="612" t="s">
        <v>696</v>
      </c>
      <c r="I20" s="628"/>
      <c r="J20" s="628"/>
      <c r="K20" s="629"/>
      <c r="L20" s="621"/>
      <c r="M20" s="631"/>
      <c r="N20" s="931" t="s">
        <v>711</v>
      </c>
      <c r="O20" s="932"/>
      <c r="P20" s="933"/>
      <c r="Q20" s="931"/>
      <c r="R20" s="932"/>
      <c r="S20" s="932"/>
      <c r="T20" s="933"/>
      <c r="U20" s="931" t="s">
        <v>711</v>
      </c>
      <c r="V20" s="932"/>
      <c r="W20" s="933"/>
    </row>
    <row r="21" spans="1:23" s="619" customFormat="1">
      <c r="A21" s="618"/>
      <c r="B21" s="518" t="str">
        <f>ผังรถตู้!C18</f>
        <v>13. นางสาววิภา แสนจัน 1 (2522)</v>
      </c>
      <c r="C21" s="519"/>
      <c r="D21" s="519"/>
      <c r="E21" s="518"/>
      <c r="F21" s="519"/>
      <c r="G21" s="519"/>
      <c r="H21" s="520"/>
      <c r="I21" s="518" t="str">
        <f>ผังรถตู้!C34</f>
        <v>3. ว่าที่ ร.ต.สุทิน แสนฟู่</v>
      </c>
      <c r="J21" s="519"/>
      <c r="K21" s="520"/>
      <c r="L21" s="617"/>
      <c r="M21" s="593">
        <v>7</v>
      </c>
      <c r="N21" s="604" t="s">
        <v>707</v>
      </c>
      <c r="O21" s="557"/>
      <c r="P21" s="557"/>
      <c r="Q21" s="557"/>
      <c r="R21" s="557"/>
      <c r="S21" s="557"/>
      <c r="T21" s="557"/>
      <c r="U21" s="929" t="s">
        <v>829</v>
      </c>
      <c r="V21" s="929"/>
      <c r="W21" s="930"/>
    </row>
    <row r="22" spans="1:23" s="619" customFormat="1">
      <c r="A22" s="631"/>
      <c r="B22" s="931" t="s">
        <v>711</v>
      </c>
      <c r="C22" s="932"/>
      <c r="D22" s="932"/>
      <c r="E22" s="931"/>
      <c r="F22" s="932"/>
      <c r="G22" s="932"/>
      <c r="H22" s="933"/>
      <c r="I22" s="931" t="s">
        <v>711</v>
      </c>
      <c r="J22" s="932"/>
      <c r="K22" s="933"/>
      <c r="L22" s="621"/>
      <c r="M22" s="595"/>
      <c r="N22" s="518" t="str">
        <f>ผังรถตู้!C38</f>
        <v>24. นายวิลาศ ปัญญาโรจน์</v>
      </c>
      <c r="O22" s="519"/>
      <c r="P22" s="525"/>
      <c r="Q22" s="519"/>
      <c r="R22" s="520"/>
      <c r="S22" s="937" t="s">
        <v>810</v>
      </c>
      <c r="T22" s="938"/>
      <c r="U22" s="938"/>
      <c r="V22" s="938" t="s">
        <v>802</v>
      </c>
      <c r="W22" s="939"/>
    </row>
    <row r="23" spans="1:23">
      <c r="A23" s="593">
        <v>2</v>
      </c>
      <c r="B23" s="928" t="s">
        <v>700</v>
      </c>
      <c r="C23" s="929"/>
      <c r="D23" s="929"/>
      <c r="E23" s="929"/>
      <c r="F23" s="929"/>
      <c r="G23" s="929"/>
      <c r="H23" s="929"/>
      <c r="I23" s="929" t="s">
        <v>704</v>
      </c>
      <c r="J23" s="929"/>
      <c r="K23" s="930"/>
      <c r="L23" s="594"/>
      <c r="M23" s="595"/>
      <c r="N23" s="598" t="s">
        <v>698</v>
      </c>
      <c r="O23" s="524"/>
      <c r="P23" s="524"/>
      <c r="Q23" s="524"/>
      <c r="R23" s="599"/>
      <c r="S23" s="600"/>
      <c r="T23" s="603" t="s">
        <v>697</v>
      </c>
      <c r="U23" s="522"/>
      <c r="V23" s="522"/>
      <c r="W23" s="601"/>
    </row>
    <row r="24" spans="1:23">
      <c r="A24" s="595"/>
      <c r="B24" s="518"/>
      <c r="C24" s="519" t="str">
        <f>ผังรถตู้!B16</f>
        <v>32. วุ้น</v>
      </c>
      <c r="D24" s="525"/>
      <c r="E24" s="519"/>
      <c r="F24" s="520"/>
      <c r="G24" s="937" t="s">
        <v>805</v>
      </c>
      <c r="H24" s="938"/>
      <c r="I24" s="938"/>
      <c r="J24" s="938"/>
      <c r="K24" s="939"/>
      <c r="L24" s="596"/>
      <c r="M24" s="618"/>
      <c r="N24" s="518" t="str">
        <f>ผังรถตู้!E38</f>
        <v>23. นายสำรวย เป้งกระโทก</v>
      </c>
      <c r="O24" s="519"/>
      <c r="P24" s="519"/>
      <c r="Q24" s="519"/>
      <c r="R24" s="520"/>
      <c r="S24" s="519"/>
      <c r="T24" s="519" t="s">
        <v>713</v>
      </c>
      <c r="U24" s="519"/>
      <c r="V24" s="519"/>
      <c r="W24" s="520"/>
    </row>
    <row r="25" spans="1:23">
      <c r="A25" s="597"/>
      <c r="B25" s="598" t="s">
        <v>696</v>
      </c>
      <c r="C25" s="524"/>
      <c r="D25" s="524"/>
      <c r="E25" s="524"/>
      <c r="F25" s="599"/>
      <c r="G25" s="600"/>
      <c r="H25" s="603" t="s">
        <v>697</v>
      </c>
      <c r="I25" s="522"/>
      <c r="J25" s="522"/>
      <c r="K25" s="601"/>
      <c r="L25" s="602"/>
      <c r="M25" s="622"/>
      <c r="N25" s="624" t="s">
        <v>698</v>
      </c>
      <c r="O25" s="625"/>
      <c r="P25" s="625"/>
      <c r="Q25" s="625"/>
      <c r="R25" s="626"/>
      <c r="S25" s="611" t="s">
        <v>712</v>
      </c>
      <c r="T25" s="612"/>
      <c r="U25" s="628"/>
      <c r="V25" s="628"/>
      <c r="W25" s="629"/>
    </row>
    <row r="26" spans="1:23" s="619" customFormat="1">
      <c r="A26" s="618"/>
      <c r="B26" s="518" t="str">
        <f>ผังรถตู้!E24</f>
        <v>5. นางสาวเยาวธิดา ไหมทอง</v>
      </c>
      <c r="C26" s="519"/>
      <c r="D26" s="519"/>
      <c r="E26" s="518"/>
      <c r="F26" s="519"/>
      <c r="G26" s="519"/>
      <c r="H26" s="520"/>
      <c r="I26" s="518" t="str">
        <f>ผังรถตู้!E18</f>
        <v>15. นางสาวดรุณี แสนจัน</v>
      </c>
      <c r="J26" s="519"/>
      <c r="K26" s="520"/>
      <c r="L26" s="617"/>
      <c r="M26" s="592"/>
      <c r="N26" s="605"/>
      <c r="O26" s="592"/>
      <c r="P26" s="592"/>
      <c r="Q26" s="592"/>
      <c r="R26" s="592"/>
      <c r="S26" s="592"/>
      <c r="T26" s="592"/>
      <c r="U26" s="943"/>
      <c r="V26" s="943"/>
      <c r="W26" s="943"/>
    </row>
    <row r="27" spans="1:23" s="619" customFormat="1">
      <c r="A27" s="631"/>
      <c r="B27" s="931" t="s">
        <v>711</v>
      </c>
      <c r="C27" s="932"/>
      <c r="D27" s="933"/>
      <c r="E27" s="931"/>
      <c r="F27" s="932"/>
      <c r="G27" s="932"/>
      <c r="H27" s="933"/>
      <c r="I27" s="931" t="s">
        <v>711</v>
      </c>
      <c r="J27" s="932"/>
      <c r="K27" s="933"/>
      <c r="L27" s="621"/>
      <c r="M27" s="606"/>
      <c r="N27" s="590"/>
      <c r="O27" s="590"/>
      <c r="P27" s="590"/>
      <c r="Q27" s="590"/>
      <c r="R27" s="590"/>
      <c r="S27" s="590"/>
      <c r="T27" s="590"/>
      <c r="U27" s="590"/>
      <c r="V27" s="591"/>
      <c r="W27" s="590"/>
    </row>
    <row r="28" spans="1:23">
      <c r="A28" s="593">
        <v>3</v>
      </c>
      <c r="B28" s="928" t="s">
        <v>700</v>
      </c>
      <c r="C28" s="929"/>
      <c r="D28" s="929"/>
      <c r="E28" s="929"/>
      <c r="F28" s="929"/>
      <c r="G28" s="929"/>
      <c r="H28" s="929"/>
      <c r="I28" s="929" t="s">
        <v>705</v>
      </c>
      <c r="J28" s="929"/>
      <c r="K28" s="930"/>
      <c r="L28" s="594"/>
      <c r="M28" s="606"/>
      <c r="N28" s="607"/>
      <c r="O28" s="608"/>
      <c r="P28" s="608"/>
      <c r="Q28" s="608"/>
      <c r="R28" s="608"/>
      <c r="S28" s="609"/>
      <c r="T28" s="610"/>
      <c r="U28" s="607"/>
      <c r="V28" s="607"/>
      <c r="W28" s="607"/>
    </row>
    <row r="29" spans="1:23" s="619" customFormat="1">
      <c r="A29" s="618"/>
      <c r="B29" s="518" t="str">
        <f>ผังรถตู้!C14</f>
        <v>1. นายเรวัต แสนฉึ่ง</v>
      </c>
      <c r="C29" s="519"/>
      <c r="D29" s="519"/>
      <c r="E29" s="519"/>
      <c r="F29" s="520"/>
      <c r="G29" s="937" t="s">
        <v>806</v>
      </c>
      <c r="H29" s="938"/>
      <c r="I29" s="938"/>
      <c r="J29" s="938"/>
      <c r="K29" s="939"/>
      <c r="L29" s="617"/>
      <c r="M29" s="606"/>
      <c r="N29" s="590"/>
      <c r="O29" s="590"/>
      <c r="P29" s="590"/>
      <c r="Q29" s="590"/>
      <c r="R29" s="590"/>
      <c r="S29" s="590"/>
      <c r="T29" s="590"/>
      <c r="U29" s="590"/>
      <c r="V29" s="590"/>
      <c r="W29" s="590"/>
    </row>
    <row r="30" spans="1:23" s="619" customFormat="1">
      <c r="A30" s="618"/>
      <c r="B30" s="624" t="s">
        <v>711</v>
      </c>
      <c r="C30" s="625"/>
      <c r="D30" s="625"/>
      <c r="E30" s="625"/>
      <c r="F30" s="626"/>
      <c r="G30" s="627"/>
      <c r="H30" s="612" t="s">
        <v>697</v>
      </c>
      <c r="I30" s="628"/>
      <c r="J30" s="628"/>
      <c r="K30" s="629"/>
      <c r="L30" s="617"/>
      <c r="M30" s="606"/>
      <c r="N30" s="607"/>
      <c r="O30" s="608"/>
      <c r="P30" s="608"/>
      <c r="Q30" s="608"/>
      <c r="R30" s="608"/>
      <c r="S30" s="610"/>
      <c r="T30" s="610"/>
      <c r="U30" s="607"/>
      <c r="V30" s="607"/>
      <c r="W30" s="607"/>
    </row>
    <row r="31" spans="1:23" s="619" customFormat="1">
      <c r="A31" s="618"/>
      <c r="B31" s="518" t="str">
        <f>ผังรถตู้!E14</f>
        <v>2. นายสมชาย แสนจัน</v>
      </c>
      <c r="C31" s="519"/>
      <c r="D31" s="519"/>
      <c r="E31" s="518"/>
      <c r="F31" s="519"/>
      <c r="G31" s="519"/>
      <c r="H31" s="520"/>
      <c r="I31" s="518" t="str">
        <f>ผังรถตู้!C16</f>
        <v>6. นายสมบูรณ์ แสนจันทร์</v>
      </c>
      <c r="J31" s="519"/>
      <c r="K31" s="520"/>
      <c r="L31" s="617"/>
      <c r="M31" s="596"/>
      <c r="N31" s="596"/>
      <c r="O31" s="596"/>
      <c r="P31" s="596"/>
      <c r="Q31" s="596"/>
      <c r="R31" s="596"/>
      <c r="S31" s="596"/>
      <c r="T31" s="596"/>
      <c r="U31" s="596"/>
      <c r="V31" s="596"/>
      <c r="W31" s="596"/>
    </row>
    <row r="32" spans="1:23" s="619" customFormat="1">
      <c r="A32" s="631"/>
      <c r="B32" s="931" t="s">
        <v>711</v>
      </c>
      <c r="C32" s="932"/>
      <c r="D32" s="933"/>
      <c r="E32" s="931"/>
      <c r="F32" s="932"/>
      <c r="G32" s="932"/>
      <c r="H32" s="933"/>
      <c r="I32" s="931" t="s">
        <v>711</v>
      </c>
      <c r="J32" s="932"/>
      <c r="K32" s="933"/>
      <c r="L32" s="621"/>
      <c r="M32" s="617"/>
      <c r="N32" s="617"/>
      <c r="O32" s="617"/>
      <c r="P32" s="617"/>
      <c r="Q32" s="617"/>
      <c r="R32" s="617"/>
      <c r="S32" s="617"/>
      <c r="T32" s="617"/>
      <c r="U32" s="617"/>
      <c r="V32" s="617"/>
      <c r="W32" s="617"/>
    </row>
    <row r="33" spans="1:23">
      <c r="A33" s="613">
        <v>4</v>
      </c>
      <c r="B33" s="928" t="s">
        <v>700</v>
      </c>
      <c r="C33" s="929"/>
      <c r="D33" s="929"/>
      <c r="E33" s="929"/>
      <c r="F33" s="929"/>
      <c r="G33" s="929"/>
      <c r="H33" s="929"/>
      <c r="I33" s="929" t="s">
        <v>706</v>
      </c>
      <c r="J33" s="929"/>
      <c r="K33" s="930"/>
      <c r="L33" s="594"/>
      <c r="M33" s="617"/>
      <c r="N33" s="617"/>
      <c r="O33" s="617"/>
      <c r="P33" s="617"/>
      <c r="Q33" s="617"/>
      <c r="R33" s="617"/>
      <c r="S33" s="617"/>
      <c r="T33" s="617"/>
      <c r="U33" s="617"/>
      <c r="V33" s="617"/>
      <c r="W33" s="617"/>
    </row>
    <row r="34" spans="1:23" s="619" customFormat="1">
      <c r="A34" s="616"/>
      <c r="B34" s="518" t="str">
        <f>ผังรถตู้!E28</f>
        <v>16. นายสงกรานต์ แสนจันทร์</v>
      </c>
      <c r="C34" s="519"/>
      <c r="D34" s="519"/>
      <c r="E34" s="519"/>
      <c r="F34" s="520"/>
      <c r="G34" s="937" t="s">
        <v>807</v>
      </c>
      <c r="H34" s="938"/>
      <c r="I34" s="938"/>
      <c r="J34" s="938"/>
      <c r="K34" s="939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  <c r="W34" s="617"/>
    </row>
    <row r="35" spans="1:23" s="619" customFormat="1">
      <c r="A35" s="616"/>
      <c r="B35" s="624" t="s">
        <v>711</v>
      </c>
      <c r="C35" s="625"/>
      <c r="D35" s="625"/>
      <c r="E35" s="625"/>
      <c r="F35" s="626"/>
      <c r="G35" s="627"/>
      <c r="H35" s="612" t="s">
        <v>697</v>
      </c>
      <c r="I35" s="628"/>
      <c r="J35" s="628"/>
      <c r="K35" s="629"/>
      <c r="L35" s="617"/>
      <c r="M35" s="596"/>
      <c r="N35" s="596"/>
      <c r="O35" s="596"/>
      <c r="P35" s="596"/>
      <c r="Q35" s="596"/>
      <c r="R35" s="596"/>
      <c r="S35" s="596"/>
      <c r="T35" s="596"/>
      <c r="U35" s="596"/>
      <c r="V35" s="596"/>
      <c r="W35" s="596"/>
    </row>
    <row r="36" spans="1:23" s="619" customFormat="1">
      <c r="A36" s="616"/>
      <c r="B36" s="518" t="str">
        <f>ผังรถตู้!E34</f>
        <v>12. นางรัชนี เมืองมูล</v>
      </c>
      <c r="C36" s="519"/>
      <c r="D36" s="519"/>
      <c r="E36" s="518"/>
      <c r="F36" s="519"/>
      <c r="G36" s="519"/>
      <c r="H36" s="520"/>
      <c r="I36" s="518" t="str">
        <f>ผังรถตู้!B18</f>
        <v>14. นางสาววิภา แสนจัน 2 (2532)</v>
      </c>
      <c r="J36" s="519"/>
      <c r="K36" s="520"/>
      <c r="L36" s="617"/>
      <c r="M36" s="596"/>
      <c r="N36" s="596"/>
      <c r="O36" s="596"/>
      <c r="P36" s="596"/>
      <c r="Q36" s="596"/>
      <c r="R36" s="596"/>
      <c r="S36" s="596"/>
      <c r="T36" s="596"/>
      <c r="U36" s="596"/>
      <c r="V36" s="596"/>
      <c r="W36" s="596"/>
    </row>
    <row r="37" spans="1:23">
      <c r="A37" s="614"/>
      <c r="B37" s="931" t="s">
        <v>711</v>
      </c>
      <c r="C37" s="932"/>
      <c r="D37" s="933"/>
      <c r="E37" s="940"/>
      <c r="F37" s="941"/>
      <c r="G37" s="941"/>
      <c r="H37" s="942"/>
      <c r="I37" s="931" t="s">
        <v>711</v>
      </c>
      <c r="J37" s="932"/>
      <c r="K37" s="933"/>
      <c r="L37" s="596"/>
    </row>
    <row r="39" spans="1:23">
      <c r="A39" s="526"/>
    </row>
    <row r="59" spans="1:23" s="527" customFormat="1">
      <c r="A59" s="513"/>
      <c r="B59" s="509"/>
      <c r="C59" s="509"/>
      <c r="D59" s="509"/>
      <c r="E59" s="509"/>
      <c r="F59" s="509"/>
      <c r="G59" s="509"/>
      <c r="H59" s="509"/>
      <c r="I59" s="509"/>
      <c r="J59" s="509"/>
      <c r="K59" s="509"/>
      <c r="L59" s="509"/>
      <c r="M59" s="509"/>
      <c r="N59" s="509"/>
      <c r="O59" s="509"/>
      <c r="P59" s="509"/>
      <c r="Q59" s="509"/>
      <c r="R59" s="509"/>
      <c r="S59" s="509"/>
      <c r="T59" s="509"/>
      <c r="U59" s="509"/>
      <c r="V59" s="509"/>
      <c r="W59" s="509"/>
    </row>
  </sheetData>
  <mergeCells count="50">
    <mergeCell ref="S17:W17"/>
    <mergeCell ref="S22:W22"/>
    <mergeCell ref="U20:W20"/>
    <mergeCell ref="B32:D32"/>
    <mergeCell ref="E32:H32"/>
    <mergeCell ref="I32:K32"/>
    <mergeCell ref="U21:W21"/>
    <mergeCell ref="E23:H23"/>
    <mergeCell ref="I23:K23"/>
    <mergeCell ref="B18:D18"/>
    <mergeCell ref="U26:W26"/>
    <mergeCell ref="E18:H18"/>
    <mergeCell ref="I18:K18"/>
    <mergeCell ref="B33:D33"/>
    <mergeCell ref="E33:H33"/>
    <mergeCell ref="I33:K33"/>
    <mergeCell ref="G29:K29"/>
    <mergeCell ref="G24:K24"/>
    <mergeCell ref="B37:D37"/>
    <mergeCell ref="E37:H37"/>
    <mergeCell ref="I37:K37"/>
    <mergeCell ref="N20:P20"/>
    <mergeCell ref="Q20:T20"/>
    <mergeCell ref="G34:K34"/>
    <mergeCell ref="B28:D28"/>
    <mergeCell ref="E28:H28"/>
    <mergeCell ref="I28:K28"/>
    <mergeCell ref="B27:D27"/>
    <mergeCell ref="E27:H27"/>
    <mergeCell ref="I27:K27"/>
    <mergeCell ref="B22:D22"/>
    <mergeCell ref="E22:H22"/>
    <mergeCell ref="I22:K22"/>
    <mergeCell ref="B23:D23"/>
    <mergeCell ref="N16:P16"/>
    <mergeCell ref="U11:W11"/>
    <mergeCell ref="B15:D15"/>
    <mergeCell ref="E15:H15"/>
    <mergeCell ref="I15:K15"/>
    <mergeCell ref="N15:P15"/>
    <mergeCell ref="Q15:T15"/>
    <mergeCell ref="N13:P13"/>
    <mergeCell ref="B11:D11"/>
    <mergeCell ref="E11:H11"/>
    <mergeCell ref="I11:K11"/>
    <mergeCell ref="N11:P11"/>
    <mergeCell ref="Q11:T11"/>
    <mergeCell ref="S12:W12"/>
    <mergeCell ref="U16:W16"/>
    <mergeCell ref="U15:W15"/>
  </mergeCells>
  <printOptions horizontalCentered="1"/>
  <pageMargins left="0.25" right="0.25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zoomScaleNormal="100" workbookViewId="0">
      <selection activeCell="E25" sqref="E25"/>
    </sheetView>
  </sheetViews>
  <sheetFormatPr defaultRowHeight="14.25"/>
  <cols>
    <col min="1" max="1" width="4" style="533" customWidth="1"/>
    <col min="2" max="2" width="42.140625" style="528" customWidth="1"/>
    <col min="3" max="3" width="15.7109375" style="528" bestFit="1" customWidth="1"/>
    <col min="4" max="4" width="25.85546875" style="528" customWidth="1"/>
    <col min="5" max="5" width="45.5703125" style="528" customWidth="1"/>
    <col min="6" max="6" width="5.7109375" style="528" customWidth="1"/>
    <col min="7" max="256" width="9" style="528"/>
    <col min="257" max="257" width="4" style="528" customWidth="1"/>
    <col min="258" max="258" width="38.7109375" style="528" customWidth="1"/>
    <col min="259" max="260" width="20.7109375" style="528" customWidth="1"/>
    <col min="261" max="261" width="38.7109375" style="528" customWidth="1"/>
    <col min="262" max="262" width="5.7109375" style="528" customWidth="1"/>
    <col min="263" max="512" width="9" style="528"/>
    <col min="513" max="513" width="4" style="528" customWidth="1"/>
    <col min="514" max="514" width="38.7109375" style="528" customWidth="1"/>
    <col min="515" max="516" width="20.7109375" style="528" customWidth="1"/>
    <col min="517" max="517" width="38.7109375" style="528" customWidth="1"/>
    <col min="518" max="518" width="5.7109375" style="528" customWidth="1"/>
    <col min="519" max="768" width="9" style="528"/>
    <col min="769" max="769" width="4" style="528" customWidth="1"/>
    <col min="770" max="770" width="38.7109375" style="528" customWidth="1"/>
    <col min="771" max="772" width="20.7109375" style="528" customWidth="1"/>
    <col min="773" max="773" width="38.7109375" style="528" customWidth="1"/>
    <col min="774" max="774" width="5.7109375" style="528" customWidth="1"/>
    <col min="775" max="1024" width="9" style="528"/>
    <col min="1025" max="1025" width="4" style="528" customWidth="1"/>
    <col min="1026" max="1026" width="38.7109375" style="528" customWidth="1"/>
    <col min="1027" max="1028" width="20.7109375" style="528" customWidth="1"/>
    <col min="1029" max="1029" width="38.7109375" style="528" customWidth="1"/>
    <col min="1030" max="1030" width="5.7109375" style="528" customWidth="1"/>
    <col min="1031" max="1280" width="9" style="528"/>
    <col min="1281" max="1281" width="4" style="528" customWidth="1"/>
    <col min="1282" max="1282" width="38.7109375" style="528" customWidth="1"/>
    <col min="1283" max="1284" width="20.7109375" style="528" customWidth="1"/>
    <col min="1285" max="1285" width="38.7109375" style="528" customWidth="1"/>
    <col min="1286" max="1286" width="5.7109375" style="528" customWidth="1"/>
    <col min="1287" max="1536" width="9" style="528"/>
    <col min="1537" max="1537" width="4" style="528" customWidth="1"/>
    <col min="1538" max="1538" width="38.7109375" style="528" customWidth="1"/>
    <col min="1539" max="1540" width="20.7109375" style="528" customWidth="1"/>
    <col min="1541" max="1541" width="38.7109375" style="528" customWidth="1"/>
    <col min="1542" max="1542" width="5.7109375" style="528" customWidth="1"/>
    <col min="1543" max="1792" width="9" style="528"/>
    <col min="1793" max="1793" width="4" style="528" customWidth="1"/>
    <col min="1794" max="1794" width="38.7109375" style="528" customWidth="1"/>
    <col min="1795" max="1796" width="20.7109375" style="528" customWidth="1"/>
    <col min="1797" max="1797" width="38.7109375" style="528" customWidth="1"/>
    <col min="1798" max="1798" width="5.7109375" style="528" customWidth="1"/>
    <col min="1799" max="2048" width="9" style="528"/>
    <col min="2049" max="2049" width="4" style="528" customWidth="1"/>
    <col min="2050" max="2050" width="38.7109375" style="528" customWidth="1"/>
    <col min="2051" max="2052" width="20.7109375" style="528" customWidth="1"/>
    <col min="2053" max="2053" width="38.7109375" style="528" customWidth="1"/>
    <col min="2054" max="2054" width="5.7109375" style="528" customWidth="1"/>
    <col min="2055" max="2304" width="9" style="528"/>
    <col min="2305" max="2305" width="4" style="528" customWidth="1"/>
    <col min="2306" max="2306" width="38.7109375" style="528" customWidth="1"/>
    <col min="2307" max="2308" width="20.7109375" style="528" customWidth="1"/>
    <col min="2309" max="2309" width="38.7109375" style="528" customWidth="1"/>
    <col min="2310" max="2310" width="5.7109375" style="528" customWidth="1"/>
    <col min="2311" max="2560" width="9" style="528"/>
    <col min="2561" max="2561" width="4" style="528" customWidth="1"/>
    <col min="2562" max="2562" width="38.7109375" style="528" customWidth="1"/>
    <col min="2563" max="2564" width="20.7109375" style="528" customWidth="1"/>
    <col min="2565" max="2565" width="38.7109375" style="528" customWidth="1"/>
    <col min="2566" max="2566" width="5.7109375" style="528" customWidth="1"/>
    <col min="2567" max="2816" width="9" style="528"/>
    <col min="2817" max="2817" width="4" style="528" customWidth="1"/>
    <col min="2818" max="2818" width="38.7109375" style="528" customWidth="1"/>
    <col min="2819" max="2820" width="20.7109375" style="528" customWidth="1"/>
    <col min="2821" max="2821" width="38.7109375" style="528" customWidth="1"/>
    <col min="2822" max="2822" width="5.7109375" style="528" customWidth="1"/>
    <col min="2823" max="3072" width="9" style="528"/>
    <col min="3073" max="3073" width="4" style="528" customWidth="1"/>
    <col min="3074" max="3074" width="38.7109375" style="528" customWidth="1"/>
    <col min="3075" max="3076" width="20.7109375" style="528" customWidth="1"/>
    <col min="3077" max="3077" width="38.7109375" style="528" customWidth="1"/>
    <col min="3078" max="3078" width="5.7109375" style="528" customWidth="1"/>
    <col min="3079" max="3328" width="9" style="528"/>
    <col min="3329" max="3329" width="4" style="528" customWidth="1"/>
    <col min="3330" max="3330" width="38.7109375" style="528" customWidth="1"/>
    <col min="3331" max="3332" width="20.7109375" style="528" customWidth="1"/>
    <col min="3333" max="3333" width="38.7109375" style="528" customWidth="1"/>
    <col min="3334" max="3334" width="5.7109375" style="528" customWidth="1"/>
    <col min="3335" max="3584" width="9" style="528"/>
    <col min="3585" max="3585" width="4" style="528" customWidth="1"/>
    <col min="3586" max="3586" width="38.7109375" style="528" customWidth="1"/>
    <col min="3587" max="3588" width="20.7109375" style="528" customWidth="1"/>
    <col min="3589" max="3589" width="38.7109375" style="528" customWidth="1"/>
    <col min="3590" max="3590" width="5.7109375" style="528" customWidth="1"/>
    <col min="3591" max="3840" width="9" style="528"/>
    <col min="3841" max="3841" width="4" style="528" customWidth="1"/>
    <col min="3842" max="3842" width="38.7109375" style="528" customWidth="1"/>
    <col min="3843" max="3844" width="20.7109375" style="528" customWidth="1"/>
    <col min="3845" max="3845" width="38.7109375" style="528" customWidth="1"/>
    <col min="3846" max="3846" width="5.7109375" style="528" customWidth="1"/>
    <col min="3847" max="4096" width="9" style="528"/>
    <col min="4097" max="4097" width="4" style="528" customWidth="1"/>
    <col min="4098" max="4098" width="38.7109375" style="528" customWidth="1"/>
    <col min="4099" max="4100" width="20.7109375" style="528" customWidth="1"/>
    <col min="4101" max="4101" width="38.7109375" style="528" customWidth="1"/>
    <col min="4102" max="4102" width="5.7109375" style="528" customWidth="1"/>
    <col min="4103" max="4352" width="9" style="528"/>
    <col min="4353" max="4353" width="4" style="528" customWidth="1"/>
    <col min="4354" max="4354" width="38.7109375" style="528" customWidth="1"/>
    <col min="4355" max="4356" width="20.7109375" style="528" customWidth="1"/>
    <col min="4357" max="4357" width="38.7109375" style="528" customWidth="1"/>
    <col min="4358" max="4358" width="5.7109375" style="528" customWidth="1"/>
    <col min="4359" max="4608" width="9" style="528"/>
    <col min="4609" max="4609" width="4" style="528" customWidth="1"/>
    <col min="4610" max="4610" width="38.7109375" style="528" customWidth="1"/>
    <col min="4611" max="4612" width="20.7109375" style="528" customWidth="1"/>
    <col min="4613" max="4613" width="38.7109375" style="528" customWidth="1"/>
    <col min="4614" max="4614" width="5.7109375" style="528" customWidth="1"/>
    <col min="4615" max="4864" width="9" style="528"/>
    <col min="4865" max="4865" width="4" style="528" customWidth="1"/>
    <col min="4866" max="4866" width="38.7109375" style="528" customWidth="1"/>
    <col min="4867" max="4868" width="20.7109375" style="528" customWidth="1"/>
    <col min="4869" max="4869" width="38.7109375" style="528" customWidth="1"/>
    <col min="4870" max="4870" width="5.7109375" style="528" customWidth="1"/>
    <col min="4871" max="5120" width="9" style="528"/>
    <col min="5121" max="5121" width="4" style="528" customWidth="1"/>
    <col min="5122" max="5122" width="38.7109375" style="528" customWidth="1"/>
    <col min="5123" max="5124" width="20.7109375" style="528" customWidth="1"/>
    <col min="5125" max="5125" width="38.7109375" style="528" customWidth="1"/>
    <col min="5126" max="5126" width="5.7109375" style="528" customWidth="1"/>
    <col min="5127" max="5376" width="9" style="528"/>
    <col min="5377" max="5377" width="4" style="528" customWidth="1"/>
    <col min="5378" max="5378" width="38.7109375" style="528" customWidth="1"/>
    <col min="5379" max="5380" width="20.7109375" style="528" customWidth="1"/>
    <col min="5381" max="5381" width="38.7109375" style="528" customWidth="1"/>
    <col min="5382" max="5382" width="5.7109375" style="528" customWidth="1"/>
    <col min="5383" max="5632" width="9" style="528"/>
    <col min="5633" max="5633" width="4" style="528" customWidth="1"/>
    <col min="5634" max="5634" width="38.7109375" style="528" customWidth="1"/>
    <col min="5635" max="5636" width="20.7109375" style="528" customWidth="1"/>
    <col min="5637" max="5637" width="38.7109375" style="528" customWidth="1"/>
    <col min="5638" max="5638" width="5.7109375" style="528" customWidth="1"/>
    <col min="5639" max="5888" width="9" style="528"/>
    <col min="5889" max="5889" width="4" style="528" customWidth="1"/>
    <col min="5890" max="5890" width="38.7109375" style="528" customWidth="1"/>
    <col min="5891" max="5892" width="20.7109375" style="528" customWidth="1"/>
    <col min="5893" max="5893" width="38.7109375" style="528" customWidth="1"/>
    <col min="5894" max="5894" width="5.7109375" style="528" customWidth="1"/>
    <col min="5895" max="6144" width="9" style="528"/>
    <col min="6145" max="6145" width="4" style="528" customWidth="1"/>
    <col min="6146" max="6146" width="38.7109375" style="528" customWidth="1"/>
    <col min="6147" max="6148" width="20.7109375" style="528" customWidth="1"/>
    <col min="6149" max="6149" width="38.7109375" style="528" customWidth="1"/>
    <col min="6150" max="6150" width="5.7109375" style="528" customWidth="1"/>
    <col min="6151" max="6400" width="9" style="528"/>
    <col min="6401" max="6401" width="4" style="528" customWidth="1"/>
    <col min="6402" max="6402" width="38.7109375" style="528" customWidth="1"/>
    <col min="6403" max="6404" width="20.7109375" style="528" customWidth="1"/>
    <col min="6405" max="6405" width="38.7109375" style="528" customWidth="1"/>
    <col min="6406" max="6406" width="5.7109375" style="528" customWidth="1"/>
    <col min="6407" max="6656" width="9" style="528"/>
    <col min="6657" max="6657" width="4" style="528" customWidth="1"/>
    <col min="6658" max="6658" width="38.7109375" style="528" customWidth="1"/>
    <col min="6659" max="6660" width="20.7109375" style="528" customWidth="1"/>
    <col min="6661" max="6661" width="38.7109375" style="528" customWidth="1"/>
    <col min="6662" max="6662" width="5.7109375" style="528" customWidth="1"/>
    <col min="6663" max="6912" width="9" style="528"/>
    <col min="6913" max="6913" width="4" style="528" customWidth="1"/>
    <col min="6914" max="6914" width="38.7109375" style="528" customWidth="1"/>
    <col min="6915" max="6916" width="20.7109375" style="528" customWidth="1"/>
    <col min="6917" max="6917" width="38.7109375" style="528" customWidth="1"/>
    <col min="6918" max="6918" width="5.7109375" style="528" customWidth="1"/>
    <col min="6919" max="7168" width="9" style="528"/>
    <col min="7169" max="7169" width="4" style="528" customWidth="1"/>
    <col min="7170" max="7170" width="38.7109375" style="528" customWidth="1"/>
    <col min="7171" max="7172" width="20.7109375" style="528" customWidth="1"/>
    <col min="7173" max="7173" width="38.7109375" style="528" customWidth="1"/>
    <col min="7174" max="7174" width="5.7109375" style="528" customWidth="1"/>
    <col min="7175" max="7424" width="9" style="528"/>
    <col min="7425" max="7425" width="4" style="528" customWidth="1"/>
    <col min="7426" max="7426" width="38.7109375" style="528" customWidth="1"/>
    <col min="7427" max="7428" width="20.7109375" style="528" customWidth="1"/>
    <col min="7429" max="7429" width="38.7109375" style="528" customWidth="1"/>
    <col min="7430" max="7430" width="5.7109375" style="528" customWidth="1"/>
    <col min="7431" max="7680" width="9" style="528"/>
    <col min="7681" max="7681" width="4" style="528" customWidth="1"/>
    <col min="7682" max="7682" width="38.7109375" style="528" customWidth="1"/>
    <col min="7683" max="7684" width="20.7109375" style="528" customWidth="1"/>
    <col min="7685" max="7685" width="38.7109375" style="528" customWidth="1"/>
    <col min="7686" max="7686" width="5.7109375" style="528" customWidth="1"/>
    <col min="7687" max="7936" width="9" style="528"/>
    <col min="7937" max="7937" width="4" style="528" customWidth="1"/>
    <col min="7938" max="7938" width="38.7109375" style="528" customWidth="1"/>
    <col min="7939" max="7940" width="20.7109375" style="528" customWidth="1"/>
    <col min="7941" max="7941" width="38.7109375" style="528" customWidth="1"/>
    <col min="7942" max="7942" width="5.7109375" style="528" customWidth="1"/>
    <col min="7943" max="8192" width="9" style="528"/>
    <col min="8193" max="8193" width="4" style="528" customWidth="1"/>
    <col min="8194" max="8194" width="38.7109375" style="528" customWidth="1"/>
    <col min="8195" max="8196" width="20.7109375" style="528" customWidth="1"/>
    <col min="8197" max="8197" width="38.7109375" style="528" customWidth="1"/>
    <col min="8198" max="8198" width="5.7109375" style="528" customWidth="1"/>
    <col min="8199" max="8448" width="9" style="528"/>
    <col min="8449" max="8449" width="4" style="528" customWidth="1"/>
    <col min="8450" max="8450" width="38.7109375" style="528" customWidth="1"/>
    <col min="8451" max="8452" width="20.7109375" style="528" customWidth="1"/>
    <col min="8453" max="8453" width="38.7109375" style="528" customWidth="1"/>
    <col min="8454" max="8454" width="5.7109375" style="528" customWidth="1"/>
    <col min="8455" max="8704" width="9" style="528"/>
    <col min="8705" max="8705" width="4" style="528" customWidth="1"/>
    <col min="8706" max="8706" width="38.7109375" style="528" customWidth="1"/>
    <col min="8707" max="8708" width="20.7109375" style="528" customWidth="1"/>
    <col min="8709" max="8709" width="38.7109375" style="528" customWidth="1"/>
    <col min="8710" max="8710" width="5.7109375" style="528" customWidth="1"/>
    <col min="8711" max="8960" width="9" style="528"/>
    <col min="8961" max="8961" width="4" style="528" customWidth="1"/>
    <col min="8962" max="8962" width="38.7109375" style="528" customWidth="1"/>
    <col min="8963" max="8964" width="20.7109375" style="528" customWidth="1"/>
    <col min="8965" max="8965" width="38.7109375" style="528" customWidth="1"/>
    <col min="8966" max="8966" width="5.7109375" style="528" customWidth="1"/>
    <col min="8967" max="9216" width="9" style="528"/>
    <col min="9217" max="9217" width="4" style="528" customWidth="1"/>
    <col min="9218" max="9218" width="38.7109375" style="528" customWidth="1"/>
    <col min="9219" max="9220" width="20.7109375" style="528" customWidth="1"/>
    <col min="9221" max="9221" width="38.7109375" style="528" customWidth="1"/>
    <col min="9222" max="9222" width="5.7109375" style="528" customWidth="1"/>
    <col min="9223" max="9472" width="9" style="528"/>
    <col min="9473" max="9473" width="4" style="528" customWidth="1"/>
    <col min="9474" max="9474" width="38.7109375" style="528" customWidth="1"/>
    <col min="9475" max="9476" width="20.7109375" style="528" customWidth="1"/>
    <col min="9477" max="9477" width="38.7109375" style="528" customWidth="1"/>
    <col min="9478" max="9478" width="5.7109375" style="528" customWidth="1"/>
    <col min="9479" max="9728" width="9" style="528"/>
    <col min="9729" max="9729" width="4" style="528" customWidth="1"/>
    <col min="9730" max="9730" width="38.7109375" style="528" customWidth="1"/>
    <col min="9731" max="9732" width="20.7109375" style="528" customWidth="1"/>
    <col min="9733" max="9733" width="38.7109375" style="528" customWidth="1"/>
    <col min="9734" max="9734" width="5.7109375" style="528" customWidth="1"/>
    <col min="9735" max="9984" width="9" style="528"/>
    <col min="9985" max="9985" width="4" style="528" customWidth="1"/>
    <col min="9986" max="9986" width="38.7109375" style="528" customWidth="1"/>
    <col min="9987" max="9988" width="20.7109375" style="528" customWidth="1"/>
    <col min="9989" max="9989" width="38.7109375" style="528" customWidth="1"/>
    <col min="9990" max="9990" width="5.7109375" style="528" customWidth="1"/>
    <col min="9991" max="10240" width="9" style="528"/>
    <col min="10241" max="10241" width="4" style="528" customWidth="1"/>
    <col min="10242" max="10242" width="38.7109375" style="528" customWidth="1"/>
    <col min="10243" max="10244" width="20.7109375" style="528" customWidth="1"/>
    <col min="10245" max="10245" width="38.7109375" style="528" customWidth="1"/>
    <col min="10246" max="10246" width="5.7109375" style="528" customWidth="1"/>
    <col min="10247" max="10496" width="9" style="528"/>
    <col min="10497" max="10497" width="4" style="528" customWidth="1"/>
    <col min="10498" max="10498" width="38.7109375" style="528" customWidth="1"/>
    <col min="10499" max="10500" width="20.7109375" style="528" customWidth="1"/>
    <col min="10501" max="10501" width="38.7109375" style="528" customWidth="1"/>
    <col min="10502" max="10502" width="5.7109375" style="528" customWidth="1"/>
    <col min="10503" max="10752" width="9" style="528"/>
    <col min="10753" max="10753" width="4" style="528" customWidth="1"/>
    <col min="10754" max="10754" width="38.7109375" style="528" customWidth="1"/>
    <col min="10755" max="10756" width="20.7109375" style="528" customWidth="1"/>
    <col min="10757" max="10757" width="38.7109375" style="528" customWidth="1"/>
    <col min="10758" max="10758" width="5.7109375" style="528" customWidth="1"/>
    <col min="10759" max="11008" width="9" style="528"/>
    <col min="11009" max="11009" width="4" style="528" customWidth="1"/>
    <col min="11010" max="11010" width="38.7109375" style="528" customWidth="1"/>
    <col min="11011" max="11012" width="20.7109375" style="528" customWidth="1"/>
    <col min="11013" max="11013" width="38.7109375" style="528" customWidth="1"/>
    <col min="11014" max="11014" width="5.7109375" style="528" customWidth="1"/>
    <col min="11015" max="11264" width="9" style="528"/>
    <col min="11265" max="11265" width="4" style="528" customWidth="1"/>
    <col min="11266" max="11266" width="38.7109375" style="528" customWidth="1"/>
    <col min="11267" max="11268" width="20.7109375" style="528" customWidth="1"/>
    <col min="11269" max="11269" width="38.7109375" style="528" customWidth="1"/>
    <col min="11270" max="11270" width="5.7109375" style="528" customWidth="1"/>
    <col min="11271" max="11520" width="9" style="528"/>
    <col min="11521" max="11521" width="4" style="528" customWidth="1"/>
    <col min="11522" max="11522" width="38.7109375" style="528" customWidth="1"/>
    <col min="11523" max="11524" width="20.7109375" style="528" customWidth="1"/>
    <col min="11525" max="11525" width="38.7109375" style="528" customWidth="1"/>
    <col min="11526" max="11526" width="5.7109375" style="528" customWidth="1"/>
    <col min="11527" max="11776" width="9" style="528"/>
    <col min="11777" max="11777" width="4" style="528" customWidth="1"/>
    <col min="11778" max="11778" width="38.7109375" style="528" customWidth="1"/>
    <col min="11779" max="11780" width="20.7109375" style="528" customWidth="1"/>
    <col min="11781" max="11781" width="38.7109375" style="528" customWidth="1"/>
    <col min="11782" max="11782" width="5.7109375" style="528" customWidth="1"/>
    <col min="11783" max="12032" width="9" style="528"/>
    <col min="12033" max="12033" width="4" style="528" customWidth="1"/>
    <col min="12034" max="12034" width="38.7109375" style="528" customWidth="1"/>
    <col min="12035" max="12036" width="20.7109375" style="528" customWidth="1"/>
    <col min="12037" max="12037" width="38.7109375" style="528" customWidth="1"/>
    <col min="12038" max="12038" width="5.7109375" style="528" customWidth="1"/>
    <col min="12039" max="12288" width="9" style="528"/>
    <col min="12289" max="12289" width="4" style="528" customWidth="1"/>
    <col min="12290" max="12290" width="38.7109375" style="528" customWidth="1"/>
    <col min="12291" max="12292" width="20.7109375" style="528" customWidth="1"/>
    <col min="12293" max="12293" width="38.7109375" style="528" customWidth="1"/>
    <col min="12294" max="12294" width="5.7109375" style="528" customWidth="1"/>
    <col min="12295" max="12544" width="9" style="528"/>
    <col min="12545" max="12545" width="4" style="528" customWidth="1"/>
    <col min="12546" max="12546" width="38.7109375" style="528" customWidth="1"/>
    <col min="12547" max="12548" width="20.7109375" style="528" customWidth="1"/>
    <col min="12549" max="12549" width="38.7109375" style="528" customWidth="1"/>
    <col min="12550" max="12550" width="5.7109375" style="528" customWidth="1"/>
    <col min="12551" max="12800" width="9" style="528"/>
    <col min="12801" max="12801" width="4" style="528" customWidth="1"/>
    <col min="12802" max="12802" width="38.7109375" style="528" customWidth="1"/>
    <col min="12803" max="12804" width="20.7109375" style="528" customWidth="1"/>
    <col min="12805" max="12805" width="38.7109375" style="528" customWidth="1"/>
    <col min="12806" max="12806" width="5.7109375" style="528" customWidth="1"/>
    <col min="12807" max="13056" width="9" style="528"/>
    <col min="13057" max="13057" width="4" style="528" customWidth="1"/>
    <col min="13058" max="13058" width="38.7109375" style="528" customWidth="1"/>
    <col min="13059" max="13060" width="20.7109375" style="528" customWidth="1"/>
    <col min="13061" max="13061" width="38.7109375" style="528" customWidth="1"/>
    <col min="13062" max="13062" width="5.7109375" style="528" customWidth="1"/>
    <col min="13063" max="13312" width="9" style="528"/>
    <col min="13313" max="13313" width="4" style="528" customWidth="1"/>
    <col min="13314" max="13314" width="38.7109375" style="528" customWidth="1"/>
    <col min="13315" max="13316" width="20.7109375" style="528" customWidth="1"/>
    <col min="13317" max="13317" width="38.7109375" style="528" customWidth="1"/>
    <col min="13318" max="13318" width="5.7109375" style="528" customWidth="1"/>
    <col min="13319" max="13568" width="9" style="528"/>
    <col min="13569" max="13569" width="4" style="528" customWidth="1"/>
    <col min="13570" max="13570" width="38.7109375" style="528" customWidth="1"/>
    <col min="13571" max="13572" width="20.7109375" style="528" customWidth="1"/>
    <col min="13573" max="13573" width="38.7109375" style="528" customWidth="1"/>
    <col min="13574" max="13574" width="5.7109375" style="528" customWidth="1"/>
    <col min="13575" max="13824" width="9" style="528"/>
    <col min="13825" max="13825" width="4" style="528" customWidth="1"/>
    <col min="13826" max="13826" width="38.7109375" style="528" customWidth="1"/>
    <col min="13827" max="13828" width="20.7109375" style="528" customWidth="1"/>
    <col min="13829" max="13829" width="38.7109375" style="528" customWidth="1"/>
    <col min="13830" max="13830" width="5.7109375" style="528" customWidth="1"/>
    <col min="13831" max="14080" width="9" style="528"/>
    <col min="14081" max="14081" width="4" style="528" customWidth="1"/>
    <col min="14082" max="14082" width="38.7109375" style="528" customWidth="1"/>
    <col min="14083" max="14084" width="20.7109375" style="528" customWidth="1"/>
    <col min="14085" max="14085" width="38.7109375" style="528" customWidth="1"/>
    <col min="14086" max="14086" width="5.7109375" style="528" customWidth="1"/>
    <col min="14087" max="14336" width="9" style="528"/>
    <col min="14337" max="14337" width="4" style="528" customWidth="1"/>
    <col min="14338" max="14338" width="38.7109375" style="528" customWidth="1"/>
    <col min="14339" max="14340" width="20.7109375" style="528" customWidth="1"/>
    <col min="14341" max="14341" width="38.7109375" style="528" customWidth="1"/>
    <col min="14342" max="14342" width="5.7109375" style="528" customWidth="1"/>
    <col min="14343" max="14592" width="9" style="528"/>
    <col min="14593" max="14593" width="4" style="528" customWidth="1"/>
    <col min="14594" max="14594" width="38.7109375" style="528" customWidth="1"/>
    <col min="14595" max="14596" width="20.7109375" style="528" customWidth="1"/>
    <col min="14597" max="14597" width="38.7109375" style="528" customWidth="1"/>
    <col min="14598" max="14598" width="5.7109375" style="528" customWidth="1"/>
    <col min="14599" max="14848" width="9" style="528"/>
    <col min="14849" max="14849" width="4" style="528" customWidth="1"/>
    <col min="14850" max="14850" width="38.7109375" style="528" customWidth="1"/>
    <col min="14851" max="14852" width="20.7109375" style="528" customWidth="1"/>
    <col min="14853" max="14853" width="38.7109375" style="528" customWidth="1"/>
    <col min="14854" max="14854" width="5.7109375" style="528" customWidth="1"/>
    <col min="14855" max="15104" width="9" style="528"/>
    <col min="15105" max="15105" width="4" style="528" customWidth="1"/>
    <col min="15106" max="15106" width="38.7109375" style="528" customWidth="1"/>
    <col min="15107" max="15108" width="20.7109375" style="528" customWidth="1"/>
    <col min="15109" max="15109" width="38.7109375" style="528" customWidth="1"/>
    <col min="15110" max="15110" width="5.7109375" style="528" customWidth="1"/>
    <col min="15111" max="15360" width="9" style="528"/>
    <col min="15361" max="15361" width="4" style="528" customWidth="1"/>
    <col min="15362" max="15362" width="38.7109375" style="528" customWidth="1"/>
    <col min="15363" max="15364" width="20.7109375" style="528" customWidth="1"/>
    <col min="15365" max="15365" width="38.7109375" style="528" customWidth="1"/>
    <col min="15366" max="15366" width="5.7109375" style="528" customWidth="1"/>
    <col min="15367" max="15616" width="9" style="528"/>
    <col min="15617" max="15617" width="4" style="528" customWidth="1"/>
    <col min="15618" max="15618" width="38.7109375" style="528" customWidth="1"/>
    <col min="15619" max="15620" width="20.7109375" style="528" customWidth="1"/>
    <col min="15621" max="15621" width="38.7109375" style="528" customWidth="1"/>
    <col min="15622" max="15622" width="5.7109375" style="528" customWidth="1"/>
    <col min="15623" max="15872" width="9" style="528"/>
    <col min="15873" max="15873" width="4" style="528" customWidth="1"/>
    <col min="15874" max="15874" width="38.7109375" style="528" customWidth="1"/>
    <col min="15875" max="15876" width="20.7109375" style="528" customWidth="1"/>
    <col min="15877" max="15877" width="38.7109375" style="528" customWidth="1"/>
    <col min="15878" max="15878" width="5.7109375" style="528" customWidth="1"/>
    <col min="15879" max="16128" width="9" style="528"/>
    <col min="16129" max="16129" width="4" style="528" customWidth="1"/>
    <col min="16130" max="16130" width="38.7109375" style="528" customWidth="1"/>
    <col min="16131" max="16132" width="20.7109375" style="528" customWidth="1"/>
    <col min="16133" max="16133" width="38.7109375" style="528" customWidth="1"/>
    <col min="16134" max="16134" width="5.7109375" style="528" customWidth="1"/>
    <col min="16135" max="16384" width="9" style="528"/>
  </cols>
  <sheetData>
    <row r="1" spans="1:7">
      <c r="A1" s="508" t="s">
        <v>708</v>
      </c>
    </row>
    <row r="2" spans="1:7">
      <c r="A2" s="508" t="s">
        <v>709</v>
      </c>
    </row>
    <row r="3" spans="1:7">
      <c r="A3" s="511" t="s">
        <v>718</v>
      </c>
    </row>
    <row r="4" spans="1:7">
      <c r="A4" s="530" t="s">
        <v>782</v>
      </c>
    </row>
    <row r="5" spans="1:7" hidden="1">
      <c r="B5" s="529" t="s">
        <v>695</v>
      </c>
      <c r="C5" s="528">
        <f>COUNTIF($B$10:$E$39,B5)</f>
        <v>0</v>
      </c>
      <c r="D5" s="529" t="s">
        <v>711</v>
      </c>
      <c r="E5" s="528">
        <f>COUNTIF($B$10:$E$39,D5)</f>
        <v>19</v>
      </c>
      <c r="F5" s="542"/>
    </row>
    <row r="6" spans="1:7" hidden="1">
      <c r="B6" s="529" t="s">
        <v>696</v>
      </c>
      <c r="C6" s="528">
        <f>COUNTIF($B$10:$E$39,B6)</f>
        <v>4</v>
      </c>
      <c r="D6" s="529" t="s">
        <v>712</v>
      </c>
      <c r="E6" s="528">
        <f>COUNTIF($B$10:$E$39,D6)</f>
        <v>1</v>
      </c>
      <c r="F6" s="542"/>
    </row>
    <row r="7" spans="1:7" hidden="1">
      <c r="B7" s="529" t="s">
        <v>697</v>
      </c>
      <c r="C7" s="528">
        <f>COUNTIF($B$10:$E$39,B7)</f>
        <v>3</v>
      </c>
      <c r="D7" s="529" t="s">
        <v>698</v>
      </c>
      <c r="E7" s="528">
        <f>COUNTIF($B$10:$E$39,D7)</f>
        <v>2</v>
      </c>
      <c r="F7" s="542"/>
    </row>
    <row r="8" spans="1:7" hidden="1">
      <c r="B8" s="531"/>
      <c r="C8" s="532"/>
      <c r="D8" s="529"/>
      <c r="F8" s="542"/>
    </row>
    <row r="9" spans="1:7" ht="15" hidden="1" thickBot="1">
      <c r="B9" s="534"/>
      <c r="C9" s="535"/>
      <c r="D9" s="536" t="s">
        <v>401</v>
      </c>
      <c r="E9" s="537">
        <f>SUM(C5:C8,E5:E8)</f>
        <v>29</v>
      </c>
    </row>
    <row r="11" spans="1:7" ht="15">
      <c r="B11" s="581" t="s">
        <v>803</v>
      </c>
      <c r="C11" s="582"/>
      <c r="D11" s="582"/>
      <c r="E11" s="583"/>
    </row>
    <row r="12" spans="1:7" ht="15">
      <c r="B12" s="946" t="s">
        <v>778</v>
      </c>
      <c r="C12" s="947"/>
      <c r="D12" s="948" t="s">
        <v>811</v>
      </c>
      <c r="E12" s="949"/>
    </row>
    <row r="13" spans="1:7" ht="20.25" customHeight="1">
      <c r="B13" s="944" t="s">
        <v>696</v>
      </c>
      <c r="C13" s="945"/>
      <c r="D13" s="944" t="s">
        <v>697</v>
      </c>
      <c r="E13" s="945"/>
    </row>
    <row r="14" spans="1:7">
      <c r="B14" s="584"/>
      <c r="C14" s="950" t="s">
        <v>757</v>
      </c>
      <c r="D14" s="951"/>
      <c r="E14" s="585" t="s">
        <v>758</v>
      </c>
    </row>
    <row r="15" spans="1:7" ht="20.25" customHeight="1">
      <c r="B15" s="586"/>
      <c r="C15" s="944" t="s">
        <v>711</v>
      </c>
      <c r="D15" s="945"/>
      <c r="E15" s="587" t="s">
        <v>711</v>
      </c>
      <c r="F15" s="539"/>
      <c r="G15" s="535"/>
    </row>
    <row r="16" spans="1:7">
      <c r="B16" s="585" t="s">
        <v>780</v>
      </c>
      <c r="C16" s="950" t="s">
        <v>759</v>
      </c>
      <c r="D16" s="951"/>
      <c r="E16" s="585" t="s">
        <v>760</v>
      </c>
    </row>
    <row r="17" spans="1:5">
      <c r="B17" s="587" t="s">
        <v>696</v>
      </c>
      <c r="C17" s="944" t="s">
        <v>711</v>
      </c>
      <c r="D17" s="945"/>
      <c r="E17" s="587" t="s">
        <v>711</v>
      </c>
    </row>
    <row r="18" spans="1:5">
      <c r="B18" s="585" t="s">
        <v>775</v>
      </c>
      <c r="C18" s="950" t="s">
        <v>761</v>
      </c>
      <c r="D18" s="951"/>
      <c r="E18" s="585" t="s">
        <v>762</v>
      </c>
    </row>
    <row r="19" spans="1:5">
      <c r="B19" s="587" t="s">
        <v>711</v>
      </c>
      <c r="C19" s="944" t="s">
        <v>711</v>
      </c>
      <c r="D19" s="945"/>
      <c r="E19" s="587" t="s">
        <v>711</v>
      </c>
    </row>
    <row r="20" spans="1:5">
      <c r="B20" s="588"/>
      <c r="C20" s="588"/>
      <c r="D20" s="588"/>
      <c r="E20" s="588"/>
    </row>
    <row r="21" spans="1:5" s="544" customFormat="1" ht="15">
      <c r="A21" s="543"/>
      <c r="B21" s="581" t="s">
        <v>804</v>
      </c>
      <c r="C21" s="582"/>
      <c r="D21" s="582"/>
      <c r="E21" s="583"/>
    </row>
    <row r="22" spans="1:5">
      <c r="B22" s="950" t="s">
        <v>781</v>
      </c>
      <c r="C22" s="951"/>
      <c r="D22" s="952" t="s">
        <v>812</v>
      </c>
      <c r="E22" s="953"/>
    </row>
    <row r="23" spans="1:5">
      <c r="B23" s="944" t="s">
        <v>696</v>
      </c>
      <c r="C23" s="945"/>
      <c r="D23" s="944" t="s">
        <v>697</v>
      </c>
      <c r="E23" s="945"/>
    </row>
    <row r="24" spans="1:5">
      <c r="B24" s="584"/>
      <c r="C24" s="950" t="s">
        <v>763</v>
      </c>
      <c r="D24" s="951"/>
      <c r="E24" s="585" t="s">
        <v>764</v>
      </c>
    </row>
    <row r="25" spans="1:5">
      <c r="B25" s="586"/>
      <c r="C25" s="944" t="s">
        <v>711</v>
      </c>
      <c r="D25" s="945"/>
      <c r="E25" s="587" t="s">
        <v>711</v>
      </c>
    </row>
    <row r="26" spans="1:5">
      <c r="B26" s="585" t="s">
        <v>765</v>
      </c>
      <c r="C26" s="950" t="s">
        <v>766</v>
      </c>
      <c r="D26" s="951"/>
      <c r="E26" s="585" t="s">
        <v>767</v>
      </c>
    </row>
    <row r="27" spans="1:5">
      <c r="B27" s="587" t="s">
        <v>711</v>
      </c>
      <c r="C27" s="944" t="s">
        <v>711</v>
      </c>
      <c r="D27" s="945"/>
      <c r="E27" s="587" t="s">
        <v>711</v>
      </c>
    </row>
    <row r="28" spans="1:5">
      <c r="B28" s="585" t="s">
        <v>768</v>
      </c>
      <c r="C28" s="950" t="s">
        <v>769</v>
      </c>
      <c r="D28" s="951"/>
      <c r="E28" s="585" t="s">
        <v>770</v>
      </c>
    </row>
    <row r="29" spans="1:5">
      <c r="B29" s="587" t="s">
        <v>711</v>
      </c>
      <c r="C29" s="944" t="s">
        <v>711</v>
      </c>
      <c r="D29" s="945"/>
      <c r="E29" s="587" t="s">
        <v>711</v>
      </c>
    </row>
    <row r="30" spans="1:5">
      <c r="B30" s="588"/>
      <c r="C30" s="588"/>
      <c r="D30" s="588"/>
      <c r="E30" s="588"/>
    </row>
    <row r="31" spans="1:5" s="544" customFormat="1" ht="15">
      <c r="A31" s="543"/>
      <c r="B31" s="581" t="s">
        <v>437</v>
      </c>
      <c r="C31" s="582"/>
      <c r="D31" s="582"/>
      <c r="E31" s="583"/>
    </row>
    <row r="32" spans="1:5">
      <c r="B32" s="950" t="s">
        <v>779</v>
      </c>
      <c r="C32" s="951"/>
      <c r="D32" s="952" t="s">
        <v>813</v>
      </c>
      <c r="E32" s="953"/>
    </row>
    <row r="33" spans="1:5">
      <c r="B33" s="944" t="s">
        <v>696</v>
      </c>
      <c r="C33" s="945"/>
      <c r="D33" s="944" t="s">
        <v>697</v>
      </c>
      <c r="E33" s="945"/>
    </row>
    <row r="34" spans="1:5">
      <c r="B34" s="585" t="s">
        <v>771</v>
      </c>
      <c r="C34" s="950" t="s">
        <v>772</v>
      </c>
      <c r="D34" s="951"/>
      <c r="E34" s="585" t="s">
        <v>773</v>
      </c>
    </row>
    <row r="35" spans="1:5">
      <c r="B35" s="587" t="s">
        <v>711</v>
      </c>
      <c r="C35" s="944" t="s">
        <v>711</v>
      </c>
      <c r="D35" s="945"/>
      <c r="E35" s="587" t="s">
        <v>711</v>
      </c>
    </row>
    <row r="36" spans="1:5">
      <c r="B36" s="538"/>
      <c r="C36" s="954" t="s">
        <v>774</v>
      </c>
      <c r="D36" s="955"/>
      <c r="E36" s="538"/>
    </row>
    <row r="37" spans="1:5">
      <c r="B37" s="540" t="s">
        <v>716</v>
      </c>
      <c r="C37" s="956" t="s">
        <v>711</v>
      </c>
      <c r="D37" s="957"/>
      <c r="E37" s="540" t="s">
        <v>716</v>
      </c>
    </row>
    <row r="38" spans="1:5">
      <c r="B38" s="538"/>
      <c r="C38" s="954" t="s">
        <v>777</v>
      </c>
      <c r="D38" s="955"/>
      <c r="E38" s="538" t="s">
        <v>776</v>
      </c>
    </row>
    <row r="39" spans="1:5" s="588" customFormat="1">
      <c r="A39" s="589"/>
      <c r="B39" s="587" t="s">
        <v>714</v>
      </c>
      <c r="C39" s="944" t="s">
        <v>698</v>
      </c>
      <c r="D39" s="945"/>
      <c r="E39" s="587" t="s">
        <v>698</v>
      </c>
    </row>
    <row r="41" spans="1:5">
      <c r="B41" s="541" t="s">
        <v>715</v>
      </c>
    </row>
  </sheetData>
  <mergeCells count="30">
    <mergeCell ref="C36:D36"/>
    <mergeCell ref="C37:D37"/>
    <mergeCell ref="C38:D38"/>
    <mergeCell ref="C25:D25"/>
    <mergeCell ref="C26:D26"/>
    <mergeCell ref="C27:D27"/>
    <mergeCell ref="C28:D28"/>
    <mergeCell ref="C29:D29"/>
    <mergeCell ref="C16:D16"/>
    <mergeCell ref="C39:D39"/>
    <mergeCell ref="B32:C32"/>
    <mergeCell ref="D32:E32"/>
    <mergeCell ref="B33:C33"/>
    <mergeCell ref="D33:E33"/>
    <mergeCell ref="C34:D34"/>
    <mergeCell ref="C17:D17"/>
    <mergeCell ref="C18:D18"/>
    <mergeCell ref="C19:D19"/>
    <mergeCell ref="B22:C22"/>
    <mergeCell ref="D22:E22"/>
    <mergeCell ref="B23:C23"/>
    <mergeCell ref="D23:E23"/>
    <mergeCell ref="C24:D24"/>
    <mergeCell ref="C35:D35"/>
    <mergeCell ref="C15:D15"/>
    <mergeCell ref="B12:C12"/>
    <mergeCell ref="D12:E12"/>
    <mergeCell ref="B13:C13"/>
    <mergeCell ref="D13:E13"/>
    <mergeCell ref="C14:D14"/>
  </mergeCells>
  <printOptions horizontalCentered="1"/>
  <pageMargins left="0.25" right="0.25" top="0.75" bottom="0.75" header="0.3" footer="0.3"/>
  <pageSetup paperSize="9" scale="95" fitToWidth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showGridLines="0" zoomScaleNormal="100" zoomScaleSheetLayoutView="87" workbookViewId="0">
      <selection activeCell="F18" sqref="F18"/>
    </sheetView>
  </sheetViews>
  <sheetFormatPr defaultColWidth="9" defaultRowHeight="21" customHeight="1"/>
  <cols>
    <col min="1" max="1" width="11" style="547" customWidth="1"/>
    <col min="2" max="2" width="8.7109375" style="545" customWidth="1"/>
    <col min="3" max="3" width="36.5703125" style="545" customWidth="1"/>
    <col min="4" max="4" width="14.7109375" style="545" bestFit="1" customWidth="1"/>
    <col min="5" max="5" width="14" style="545" bestFit="1" customWidth="1"/>
    <col min="6" max="6" width="18.42578125" style="545" customWidth="1"/>
    <col min="7" max="7" width="7.5703125" style="545" bestFit="1" customWidth="1"/>
    <col min="8" max="8" width="36.5703125" style="545" customWidth="1"/>
    <col min="9" max="9" width="15.7109375" style="545" customWidth="1"/>
    <col min="10" max="10" width="14.140625" style="545" customWidth="1"/>
    <col min="11" max="11" width="11.85546875" style="545" bestFit="1" customWidth="1"/>
    <col min="12" max="12" width="7.5703125" style="545" bestFit="1" customWidth="1"/>
    <col min="13" max="13" width="32.7109375" style="545" customWidth="1"/>
    <col min="14" max="14" width="15" style="545" customWidth="1"/>
    <col min="15" max="15" width="11.85546875" style="545" bestFit="1" customWidth="1"/>
    <col min="16" max="16384" width="9" style="545"/>
  </cols>
  <sheetData>
    <row r="1" spans="1:6" ht="15" customHeight="1">
      <c r="A1" s="508" t="s">
        <v>708</v>
      </c>
      <c r="B1" s="548"/>
      <c r="C1" s="548"/>
      <c r="D1" s="548"/>
      <c r="E1" s="548"/>
      <c r="F1" s="548"/>
    </row>
    <row r="2" spans="1:6" ht="15" customHeight="1">
      <c r="A2" s="508" t="s">
        <v>709</v>
      </c>
      <c r="B2" s="549"/>
      <c r="C2" s="549"/>
      <c r="D2" s="549"/>
      <c r="E2" s="549"/>
      <c r="F2" s="549"/>
    </row>
    <row r="3" spans="1:6" ht="15" customHeight="1">
      <c r="A3" s="511" t="s">
        <v>717</v>
      </c>
      <c r="B3" s="549"/>
      <c r="C3" s="549"/>
      <c r="D3" s="549"/>
      <c r="E3" s="549"/>
      <c r="F3" s="549"/>
    </row>
    <row r="4" spans="1:6" ht="15" customHeight="1">
      <c r="A4" s="530" t="s">
        <v>782</v>
      </c>
      <c r="B4" s="549"/>
      <c r="C4" s="549"/>
      <c r="D4" s="549"/>
      <c r="E4" s="549"/>
      <c r="F4" s="549"/>
    </row>
    <row r="5" spans="1:6" ht="14.25">
      <c r="A5" s="550"/>
      <c r="B5" s="550"/>
      <c r="C5" s="550"/>
      <c r="D5" s="550"/>
      <c r="E5" s="550"/>
      <c r="F5" s="550"/>
    </row>
    <row r="6" spans="1:6" s="546" customFormat="1" ht="21" customHeight="1">
      <c r="A6" s="551" t="s">
        <v>3</v>
      </c>
      <c r="B6" s="551" t="s">
        <v>4</v>
      </c>
      <c r="C6" s="551" t="s">
        <v>5</v>
      </c>
      <c r="D6" s="552" t="s">
        <v>6</v>
      </c>
      <c r="E6" s="552" t="s">
        <v>396</v>
      </c>
      <c r="F6" s="552" t="s">
        <v>0</v>
      </c>
    </row>
    <row r="7" spans="1:6" s="546" customFormat="1" ht="20.100000000000001" customHeight="1">
      <c r="A7" s="961">
        <v>1</v>
      </c>
      <c r="B7" s="553">
        <v>1</v>
      </c>
      <c r="C7" s="556" t="str">
        <f>รายชื่อ!C2</f>
        <v>นายเรวัต แสนฉึ่ง</v>
      </c>
      <c r="D7" s="960">
        <v>212</v>
      </c>
      <c r="E7" s="958" t="s">
        <v>436</v>
      </c>
      <c r="F7" s="554"/>
    </row>
    <row r="8" spans="1:6" s="546" customFormat="1" ht="20.100000000000001" customHeight="1">
      <c r="A8" s="962"/>
      <c r="B8" s="553">
        <v>2</v>
      </c>
      <c r="C8" s="556" t="str">
        <f>รายชื่อ!C4</f>
        <v>ว่าที่ ร.ต.สุทิน แสนฟู่</v>
      </c>
      <c r="D8" s="960"/>
      <c r="E8" s="959"/>
      <c r="F8" s="554"/>
    </row>
    <row r="9" spans="1:6" s="546" customFormat="1" ht="20.100000000000001" customHeight="1">
      <c r="A9" s="961">
        <v>2</v>
      </c>
      <c r="B9" s="636">
        <v>3</v>
      </c>
      <c r="C9" s="637" t="str">
        <f>รายชื่อ!C17</f>
        <v>นายสงกรานต์ แสนจันทร์</v>
      </c>
      <c r="D9" s="960">
        <v>218</v>
      </c>
      <c r="E9" s="958" t="s">
        <v>436</v>
      </c>
      <c r="F9" s="554"/>
    </row>
    <row r="10" spans="1:6" s="546" customFormat="1" ht="20.100000000000001" customHeight="1">
      <c r="A10" s="962"/>
      <c r="B10" s="636">
        <v>4</v>
      </c>
      <c r="C10" s="637" t="str">
        <f>รายชื่อ!C8</f>
        <v>นายธนกฤต ตามิ</v>
      </c>
      <c r="D10" s="960"/>
      <c r="E10" s="959"/>
      <c r="F10" s="554"/>
    </row>
    <row r="11" spans="1:6" s="546" customFormat="1" ht="20.100000000000001" customHeight="1">
      <c r="A11" s="961">
        <v>3</v>
      </c>
      <c r="B11" s="636">
        <v>5</v>
      </c>
      <c r="C11" s="556" t="s">
        <v>536</v>
      </c>
      <c r="D11" s="960">
        <v>301</v>
      </c>
      <c r="E11" s="958" t="s">
        <v>436</v>
      </c>
      <c r="F11" s="554"/>
    </row>
    <row r="12" spans="1:6" ht="20.100000000000001" customHeight="1">
      <c r="A12" s="962"/>
      <c r="B12" s="636">
        <v>6</v>
      </c>
      <c r="C12" s="556" t="s">
        <v>537</v>
      </c>
      <c r="D12" s="960"/>
      <c r="E12" s="959"/>
      <c r="F12" s="554"/>
    </row>
    <row r="13" spans="1:6" ht="20.100000000000001" customHeight="1">
      <c r="A13" s="961">
        <v>4</v>
      </c>
      <c r="B13" s="636">
        <v>7</v>
      </c>
      <c r="C13" s="637" t="str">
        <f>รายชื่อ!C5</f>
        <v>นางสาวอรสา แสนลี่</v>
      </c>
      <c r="D13" s="960">
        <v>307</v>
      </c>
      <c r="E13" s="958" t="s">
        <v>402</v>
      </c>
      <c r="F13" s="555"/>
    </row>
    <row r="14" spans="1:6" ht="20.100000000000001" customHeight="1">
      <c r="A14" s="962"/>
      <c r="B14" s="636">
        <v>8</v>
      </c>
      <c r="C14" s="637" t="str">
        <f>รายชื่อ!C6</f>
        <v>นางสาวเยาวธิดา ไหมทอง</v>
      </c>
      <c r="D14" s="960"/>
      <c r="E14" s="959"/>
      <c r="F14" s="555"/>
    </row>
    <row r="15" spans="1:6" ht="20.100000000000001" customHeight="1">
      <c r="A15" s="961">
        <v>5</v>
      </c>
      <c r="B15" s="636">
        <v>9</v>
      </c>
      <c r="C15" s="637" t="str">
        <f>รายชื่อ!C3</f>
        <v>นายสมชาย แสนจัน</v>
      </c>
      <c r="D15" s="960">
        <v>317</v>
      </c>
      <c r="E15" s="958" t="s">
        <v>436</v>
      </c>
      <c r="F15" s="554"/>
    </row>
    <row r="16" spans="1:6" ht="20.100000000000001" customHeight="1">
      <c r="A16" s="962"/>
      <c r="B16" s="636">
        <v>10</v>
      </c>
      <c r="C16" s="637" t="str">
        <f>รายชื่อ!C21</f>
        <v>นายประยงค์ สีสัตย์ใจ</v>
      </c>
      <c r="D16" s="960"/>
      <c r="E16" s="959"/>
      <c r="F16" s="554" t="s">
        <v>800</v>
      </c>
    </row>
    <row r="17" spans="1:6" ht="20.100000000000001" customHeight="1">
      <c r="A17" s="961">
        <v>6</v>
      </c>
      <c r="B17" s="636">
        <v>11</v>
      </c>
      <c r="C17" s="637" t="str">
        <f>รายชื่อ!C11</f>
        <v>นายสมเดช แสนลี่</v>
      </c>
      <c r="D17" s="960">
        <v>322</v>
      </c>
      <c r="E17" s="958" t="s">
        <v>436</v>
      </c>
      <c r="F17" s="554"/>
    </row>
    <row r="18" spans="1:6" ht="20.100000000000001" customHeight="1">
      <c r="A18" s="962"/>
      <c r="B18" s="636">
        <v>12</v>
      </c>
      <c r="C18" s="556" t="str">
        <f>รายชื่อ!C7</f>
        <v>นายสมบูรณ์ แสนจันทร์</v>
      </c>
      <c r="D18" s="960"/>
      <c r="E18" s="959"/>
      <c r="F18" s="554"/>
    </row>
    <row r="19" spans="1:6" ht="20.100000000000001" customHeight="1">
      <c r="A19" s="961">
        <v>7</v>
      </c>
      <c r="B19" s="636">
        <v>13</v>
      </c>
      <c r="C19" s="556" t="str">
        <f>รายชื่อ!C14</f>
        <v>นางสาววิภา แสนจัน 1 (2522)</v>
      </c>
      <c r="D19" s="960">
        <v>323</v>
      </c>
      <c r="E19" s="958" t="s">
        <v>402</v>
      </c>
      <c r="F19" s="555"/>
    </row>
    <row r="20" spans="1:6" ht="20.100000000000001" customHeight="1">
      <c r="A20" s="962"/>
      <c r="B20" s="636">
        <v>14</v>
      </c>
      <c r="C20" s="556" t="str">
        <f>รายชื่อ!C16</f>
        <v>นางสาวดรุณี แสนจัน</v>
      </c>
      <c r="D20" s="960"/>
      <c r="E20" s="959"/>
      <c r="F20" s="555"/>
    </row>
    <row r="21" spans="1:6" ht="20.100000000000001" customHeight="1">
      <c r="A21" s="961">
        <v>8</v>
      </c>
      <c r="B21" s="636">
        <v>15</v>
      </c>
      <c r="C21" s="556" t="str">
        <f>รายชื่อ!C13</f>
        <v>นางรัชนี เมืองมูล</v>
      </c>
      <c r="D21" s="960">
        <v>324</v>
      </c>
      <c r="E21" s="958" t="s">
        <v>402</v>
      </c>
      <c r="F21" s="555"/>
    </row>
    <row r="22" spans="1:6" ht="20.100000000000001" customHeight="1">
      <c r="A22" s="962"/>
      <c r="B22" s="636">
        <v>16</v>
      </c>
      <c r="C22" s="556" t="str">
        <f>รายชื่อ!C15</f>
        <v>นางสาววิภา แสนจัน 2 (2532)</v>
      </c>
      <c r="D22" s="960"/>
      <c r="E22" s="959"/>
      <c r="F22" s="555"/>
    </row>
    <row r="23" spans="1:6" ht="20.100000000000001" customHeight="1">
      <c r="A23" s="961">
        <v>9</v>
      </c>
      <c r="B23" s="636">
        <v>17</v>
      </c>
      <c r="C23" s="556" t="str">
        <f>รายชื่อ!C12</f>
        <v>นายสุพจน์ แสนหมี่</v>
      </c>
      <c r="D23" s="960">
        <v>341</v>
      </c>
      <c r="E23" s="958" t="s">
        <v>436</v>
      </c>
      <c r="F23" s="554"/>
    </row>
    <row r="24" spans="1:6" ht="20.100000000000001" customHeight="1">
      <c r="A24" s="962"/>
      <c r="B24" s="636">
        <v>18</v>
      </c>
      <c r="C24" s="556" t="str">
        <f>รายชื่อ!C18</f>
        <v>นายอาสา ลี่เจริญวงศ์</v>
      </c>
      <c r="D24" s="960"/>
      <c r="E24" s="959"/>
      <c r="F24" s="554"/>
    </row>
    <row r="25" spans="1:6" ht="20.100000000000001" customHeight="1">
      <c r="A25" s="961">
        <v>10</v>
      </c>
      <c r="B25" s="636">
        <v>19</v>
      </c>
      <c r="C25" s="556" t="str">
        <f>รายชื่อ!C9</f>
        <v>นายจรูญ วันจา</v>
      </c>
      <c r="D25" s="960">
        <v>342</v>
      </c>
      <c r="E25" s="958" t="s">
        <v>436</v>
      </c>
      <c r="F25" s="554"/>
    </row>
    <row r="26" spans="1:6" ht="20.100000000000001" customHeight="1">
      <c r="A26" s="962"/>
      <c r="B26" s="636">
        <v>20</v>
      </c>
      <c r="C26" s="556" t="str">
        <f>รายชื่อ!C10</f>
        <v>นายพิชิตพล แสนจันทร์</v>
      </c>
      <c r="D26" s="960"/>
      <c r="E26" s="959"/>
      <c r="F26" s="554"/>
    </row>
    <row r="27" spans="1:6" ht="20.100000000000001" customHeight="1">
      <c r="A27" s="961">
        <v>11</v>
      </c>
      <c r="B27" s="636">
        <v>21</v>
      </c>
      <c r="C27" s="556" t="str">
        <f>รายชื่อ!C19</f>
        <v xml:space="preserve">นายอาลีฟ บือราเฮ็ง </v>
      </c>
      <c r="D27" s="960">
        <v>343</v>
      </c>
      <c r="E27" s="958" t="s">
        <v>436</v>
      </c>
      <c r="F27" s="554"/>
    </row>
    <row r="28" spans="1:6" ht="20.100000000000001" customHeight="1">
      <c r="A28" s="962"/>
      <c r="B28" s="636">
        <v>22</v>
      </c>
      <c r="C28" s="556" t="str">
        <f>รายชื่อ!C20</f>
        <v>พันเอกสุพรรณ ร้อยพุทธ</v>
      </c>
      <c r="D28" s="960"/>
      <c r="E28" s="959"/>
      <c r="F28" s="554"/>
    </row>
  </sheetData>
  <dataConsolidate/>
  <mergeCells count="33">
    <mergeCell ref="D25:D26"/>
    <mergeCell ref="D27:D28"/>
    <mergeCell ref="D7:D8"/>
    <mergeCell ref="D9:D10"/>
    <mergeCell ref="A23:A24"/>
    <mergeCell ref="A15:A16"/>
    <mergeCell ref="A27:A28"/>
    <mergeCell ref="D23:D24"/>
    <mergeCell ref="A11:A12"/>
    <mergeCell ref="E11:E12"/>
    <mergeCell ref="A13:A14"/>
    <mergeCell ref="E13:E14"/>
    <mergeCell ref="A7:A8"/>
    <mergeCell ref="E7:E8"/>
    <mergeCell ref="A9:A10"/>
    <mergeCell ref="E9:E10"/>
    <mergeCell ref="D13:D14"/>
    <mergeCell ref="E27:E28"/>
    <mergeCell ref="D11:D12"/>
    <mergeCell ref="E15:E16"/>
    <mergeCell ref="A25:A26"/>
    <mergeCell ref="E25:E26"/>
    <mergeCell ref="E17:E18"/>
    <mergeCell ref="A19:A20"/>
    <mergeCell ref="E19:E20"/>
    <mergeCell ref="A21:A22"/>
    <mergeCell ref="E21:E22"/>
    <mergeCell ref="E23:E24"/>
    <mergeCell ref="A17:A18"/>
    <mergeCell ref="D15:D16"/>
    <mergeCell ref="D17:D18"/>
    <mergeCell ref="D19:D20"/>
    <mergeCell ref="D21:D22"/>
  </mergeCells>
  <printOptions horizontalCentered="1"/>
  <pageMargins left="0.25" right="0.25" top="0.75" bottom="0.75" header="0.3" footer="0.3"/>
  <pageSetup paperSize="9" scale="95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view="pageBreakPreview" zoomScale="50" zoomScaleNormal="100" zoomScaleSheetLayoutView="50" workbookViewId="0">
      <selection activeCell="A66" sqref="A66:A67"/>
    </sheetView>
  </sheetViews>
  <sheetFormatPr defaultColWidth="9" defaultRowHeight="15.75"/>
  <cols>
    <col min="1" max="1" width="51" style="454" bestFit="1" customWidth="1"/>
    <col min="2" max="2" width="2.5703125" style="454" customWidth="1"/>
    <col min="3" max="3" width="51" style="454" bestFit="1" customWidth="1"/>
    <col min="4" max="4" width="4.85546875" style="454" customWidth="1"/>
    <col min="5" max="16384" width="9" style="454"/>
  </cols>
  <sheetData>
    <row r="1" spans="1:4" ht="6.75" customHeight="1" thickBot="1"/>
    <row r="2" spans="1:4" ht="35.1" customHeight="1" thickTop="1">
      <c r="A2" s="455"/>
      <c r="C2" s="455"/>
    </row>
    <row r="3" spans="1:4" s="457" customFormat="1" ht="30.75" customHeight="1">
      <c r="A3" s="456" t="str">
        <f>ดอยตุงลอด์จ!C7</f>
        <v>นายเรวัต แสนฉึ่ง</v>
      </c>
      <c r="C3" s="456" t="str">
        <f>ดอยตุงลอด์จ!C7</f>
        <v>นายเรวัต แสนฉึ่ง</v>
      </c>
    </row>
    <row r="4" spans="1:4" s="460" customFormat="1" ht="27" customHeight="1">
      <c r="A4" s="458" t="s">
        <v>428</v>
      </c>
      <c r="B4" s="459"/>
      <c r="C4" s="458" t="s">
        <v>428</v>
      </c>
      <c r="D4" s="459"/>
    </row>
    <row r="5" spans="1:4" s="460" customFormat="1" ht="27.95" customHeight="1">
      <c r="A5" s="963" t="s">
        <v>438</v>
      </c>
      <c r="B5" s="461"/>
      <c r="C5" s="963" t="s">
        <v>438</v>
      </c>
      <c r="D5" s="461"/>
    </row>
    <row r="6" spans="1:4" ht="27.95" customHeight="1" thickBot="1">
      <c r="A6" s="964"/>
      <c r="B6" s="461"/>
      <c r="C6" s="964"/>
      <c r="D6" s="461"/>
    </row>
    <row r="7" spans="1:4" ht="9" customHeight="1" thickTop="1" thickBot="1">
      <c r="A7" s="459"/>
      <c r="B7" s="459"/>
      <c r="C7" s="459"/>
      <c r="D7" s="459"/>
    </row>
    <row r="8" spans="1:4" ht="35.1" customHeight="1" thickTop="1">
      <c r="A8" s="462"/>
      <c r="B8" s="459"/>
      <c r="C8" s="455"/>
      <c r="D8" s="459"/>
    </row>
    <row r="9" spans="1:4" s="457" customFormat="1" ht="28.5" customHeight="1">
      <c r="A9" s="456" t="str">
        <f>ดอยตุงลอด์จ!C9</f>
        <v>นายสงกรานต์ แสนจันทร์</v>
      </c>
      <c r="C9" s="456" t="str">
        <f>ดอยตุงลอด์จ!C9</f>
        <v>นายสงกรานต์ แสนจันทร์</v>
      </c>
    </row>
    <row r="10" spans="1:4" s="460" customFormat="1" ht="27" customHeight="1">
      <c r="A10" s="458" t="s">
        <v>428</v>
      </c>
      <c r="B10" s="459"/>
      <c r="C10" s="458" t="s">
        <v>428</v>
      </c>
      <c r="D10" s="459"/>
    </row>
    <row r="11" spans="1:4" s="460" customFormat="1" ht="27.95" customHeight="1">
      <c r="A11" s="963" t="s">
        <v>815</v>
      </c>
      <c r="B11" s="461"/>
      <c r="C11" s="963" t="s">
        <v>439</v>
      </c>
      <c r="D11" s="461"/>
    </row>
    <row r="12" spans="1:4" ht="27.95" customHeight="1" thickBot="1">
      <c r="A12" s="964"/>
      <c r="B12" s="461"/>
      <c r="C12" s="964"/>
      <c r="D12" s="461"/>
    </row>
    <row r="13" spans="1:4" ht="13.5" customHeight="1" thickTop="1" thickBot="1">
      <c r="A13" s="459"/>
      <c r="B13" s="459"/>
      <c r="C13" s="459"/>
      <c r="D13" s="459"/>
    </row>
    <row r="14" spans="1:4" ht="35.1" customHeight="1" thickTop="1">
      <c r="A14" s="462"/>
      <c r="B14" s="459"/>
      <c r="C14" s="462"/>
      <c r="D14" s="459"/>
    </row>
    <row r="15" spans="1:4" s="457" customFormat="1" ht="24.95" customHeight="1">
      <c r="A15" s="456" t="str">
        <f>ดอยตุงลอด์จ!C11</f>
        <v>นายวิลาศ ปัญญาโรจน์</v>
      </c>
      <c r="B15" s="463"/>
      <c r="C15" s="456" t="str">
        <f>ดอยตุงลอด์จ!C11</f>
        <v>นายวิลาศ ปัญญาโรจน์</v>
      </c>
    </row>
    <row r="16" spans="1:4" s="460" customFormat="1" ht="27" customHeight="1">
      <c r="A16" s="458" t="s">
        <v>428</v>
      </c>
      <c r="B16" s="461"/>
      <c r="C16" s="458" t="s">
        <v>428</v>
      </c>
      <c r="D16" s="459"/>
    </row>
    <row r="17" spans="1:4" s="460" customFormat="1" ht="27.95" customHeight="1">
      <c r="A17" s="963" t="s">
        <v>814</v>
      </c>
      <c r="B17" s="461"/>
      <c r="C17" s="963" t="s">
        <v>814</v>
      </c>
      <c r="D17" s="461"/>
    </row>
    <row r="18" spans="1:4" ht="27.95" customHeight="1" thickBot="1">
      <c r="A18" s="964"/>
      <c r="B18" s="461"/>
      <c r="C18" s="964"/>
      <c r="D18" s="461"/>
    </row>
    <row r="19" spans="1:4" ht="10.5" customHeight="1" thickTop="1" thickBot="1">
      <c r="A19" s="459"/>
      <c r="B19" s="464"/>
      <c r="C19" s="459"/>
      <c r="D19" s="459"/>
    </row>
    <row r="20" spans="1:4" ht="35.1" customHeight="1" thickTop="1">
      <c r="A20" s="462"/>
      <c r="B20" s="459"/>
      <c r="C20" s="462"/>
      <c r="D20" s="459"/>
    </row>
    <row r="21" spans="1:4" s="457" customFormat="1" ht="24.95" customHeight="1">
      <c r="A21" s="465" t="str">
        <f>ดอยตุงลอด์จ!C13</f>
        <v>นางสาวอรสา แสนลี่</v>
      </c>
      <c r="B21" s="463"/>
      <c r="C21" s="465" t="str">
        <f>ดอยตุงลอด์จ!C13</f>
        <v>นางสาวอรสา แสนลี่</v>
      </c>
    </row>
    <row r="22" spans="1:4" s="460" customFormat="1" ht="27" customHeight="1">
      <c r="A22" s="458" t="s">
        <v>428</v>
      </c>
      <c r="B22" s="461"/>
      <c r="C22" s="458" t="s">
        <v>428</v>
      </c>
      <c r="D22" s="459"/>
    </row>
    <row r="23" spans="1:4" s="460" customFormat="1" ht="27.95" customHeight="1">
      <c r="A23" s="963" t="s">
        <v>816</v>
      </c>
      <c r="B23" s="461"/>
      <c r="C23" s="963" t="s">
        <v>817</v>
      </c>
      <c r="D23" s="461"/>
    </row>
    <row r="24" spans="1:4" ht="27.95" customHeight="1" thickBot="1">
      <c r="A24" s="964"/>
      <c r="B24" s="461"/>
      <c r="C24" s="964"/>
      <c r="D24" s="461"/>
    </row>
    <row r="25" spans="1:4" ht="10.5" customHeight="1" thickTop="1" thickBot="1">
      <c r="A25" s="459"/>
      <c r="B25" s="459"/>
      <c r="C25" s="459"/>
      <c r="D25" s="459"/>
    </row>
    <row r="26" spans="1:4" ht="35.1" customHeight="1" thickTop="1">
      <c r="A26" s="462"/>
      <c r="B26" s="459"/>
      <c r="C26" s="462"/>
      <c r="D26" s="459"/>
    </row>
    <row r="27" spans="1:4" s="457" customFormat="1" ht="24.95" customHeight="1">
      <c r="A27" s="456" t="str">
        <f>ดอยตุงลอด์จ!C15</f>
        <v>นายสมชาย แสนจัน</v>
      </c>
      <c r="C27" s="456" t="str">
        <f>ดอยตุงลอด์จ!C15</f>
        <v>นายสมชาย แสนจัน</v>
      </c>
    </row>
    <row r="28" spans="1:4" s="460" customFormat="1" ht="27" customHeight="1">
      <c r="A28" s="458" t="s">
        <v>428</v>
      </c>
      <c r="B28" s="459"/>
      <c r="C28" s="458" t="s">
        <v>428</v>
      </c>
      <c r="D28" s="459"/>
    </row>
    <row r="29" spans="1:4" s="460" customFormat="1" ht="27.95" customHeight="1">
      <c r="A29" s="963" t="s">
        <v>818</v>
      </c>
      <c r="B29" s="461"/>
      <c r="C29" s="963" t="s">
        <v>818</v>
      </c>
      <c r="D29" s="461"/>
    </row>
    <row r="30" spans="1:4" ht="27.95" customHeight="1" thickBot="1">
      <c r="A30" s="964"/>
      <c r="B30" s="461"/>
      <c r="C30" s="964"/>
      <c r="D30" s="461"/>
    </row>
    <row r="31" spans="1:4" ht="12" customHeight="1" thickTop="1" thickBot="1">
      <c r="A31" s="459"/>
      <c r="B31" s="459"/>
      <c r="C31" s="459"/>
      <c r="D31" s="459"/>
    </row>
    <row r="32" spans="1:4" ht="35.1" customHeight="1" thickTop="1">
      <c r="A32" s="462"/>
      <c r="B32" s="459"/>
      <c r="C32" s="462"/>
      <c r="D32" s="459"/>
    </row>
    <row r="33" spans="1:4" s="457" customFormat="1" ht="27" customHeight="1">
      <c r="A33" s="466" t="str">
        <f>ดอยตุงลอด์จ!C17</f>
        <v>นายสมเดช แสนลี่</v>
      </c>
      <c r="C33" s="466" t="str">
        <f>ดอยตุงลอด์จ!C17</f>
        <v>นายสมเดช แสนลี่</v>
      </c>
    </row>
    <row r="34" spans="1:4" ht="25.5" customHeight="1">
      <c r="A34" s="458" t="s">
        <v>428</v>
      </c>
      <c r="B34" s="459"/>
      <c r="C34" s="458" t="s">
        <v>428</v>
      </c>
      <c r="D34" s="459"/>
    </row>
    <row r="35" spans="1:4" ht="27" customHeight="1">
      <c r="A35" s="963" t="s">
        <v>819</v>
      </c>
      <c r="B35" s="461"/>
      <c r="C35" s="963" t="s">
        <v>820</v>
      </c>
      <c r="D35" s="461"/>
    </row>
    <row r="36" spans="1:4" ht="27" customHeight="1" thickBot="1">
      <c r="A36" s="964"/>
      <c r="B36" s="461"/>
      <c r="C36" s="964"/>
      <c r="D36" s="461"/>
    </row>
    <row r="37" spans="1:4" ht="24.75" customHeight="1" thickTop="1" thickBot="1">
      <c r="A37" s="459"/>
      <c r="B37" s="459"/>
      <c r="C37" s="459"/>
      <c r="D37" s="459"/>
    </row>
    <row r="38" spans="1:4" ht="33" customHeight="1" thickTop="1">
      <c r="A38" s="462"/>
      <c r="B38" s="459"/>
      <c r="C38" s="462"/>
      <c r="D38" s="459"/>
    </row>
    <row r="39" spans="1:4" s="457" customFormat="1" ht="28.5" customHeight="1">
      <c r="A39" s="466" t="str">
        <f>ดอยตุงลอด์จ!C19</f>
        <v>นางสาววิภา แสนจัน 1 (2522)</v>
      </c>
      <c r="C39" s="466" t="str">
        <f>ดอยตุงลอด์จ!C19</f>
        <v>นางสาววิภา แสนจัน 1 (2522)</v>
      </c>
    </row>
    <row r="40" spans="1:4" ht="27" customHeight="1">
      <c r="A40" s="458" t="s">
        <v>428</v>
      </c>
      <c r="B40" s="459"/>
      <c r="C40" s="458" t="s">
        <v>428</v>
      </c>
      <c r="D40" s="459"/>
    </row>
    <row r="41" spans="1:4" ht="15.75" customHeight="1">
      <c r="A41" s="963" t="s">
        <v>821</v>
      </c>
      <c r="B41" s="461"/>
      <c r="C41" s="963" t="s">
        <v>821</v>
      </c>
      <c r="D41" s="461"/>
    </row>
    <row r="42" spans="1:4" ht="30.75" customHeight="1" thickBot="1">
      <c r="A42" s="964"/>
      <c r="B42" s="461"/>
      <c r="C42" s="964"/>
      <c r="D42" s="461"/>
    </row>
    <row r="43" spans="1:4" ht="18.75" customHeight="1" thickTop="1" thickBot="1">
      <c r="A43" s="459"/>
      <c r="B43" s="459"/>
      <c r="C43" s="459"/>
      <c r="D43" s="459"/>
    </row>
    <row r="44" spans="1:4" ht="36" customHeight="1" thickTop="1">
      <c r="A44" s="462"/>
      <c r="B44" s="459"/>
      <c r="C44" s="462"/>
    </row>
    <row r="45" spans="1:4" ht="27">
      <c r="A45" s="466" t="str">
        <f>ดอยตุงลอด์จ!C21</f>
        <v>นางรัชนี เมืองมูล</v>
      </c>
      <c r="B45" s="457"/>
      <c r="C45" s="466" t="str">
        <f>ดอยตุงลอด์จ!C21</f>
        <v>นางรัชนี เมืองมูล</v>
      </c>
    </row>
    <row r="46" spans="1:4" ht="27" customHeight="1">
      <c r="A46" s="458" t="s">
        <v>428</v>
      </c>
      <c r="B46" s="459"/>
      <c r="C46" s="458" t="s">
        <v>428</v>
      </c>
    </row>
    <row r="47" spans="1:4" ht="24.75" customHeight="1">
      <c r="A47" s="963" t="s">
        <v>822</v>
      </c>
      <c r="B47" s="461"/>
      <c r="C47" s="963" t="s">
        <v>823</v>
      </c>
    </row>
    <row r="48" spans="1:4" ht="24.75" thickBot="1">
      <c r="A48" s="964"/>
      <c r="B48" s="461"/>
      <c r="C48" s="964"/>
    </row>
    <row r="49" spans="1:3" ht="17.25" thickTop="1" thickBot="1"/>
    <row r="50" spans="1:3" ht="38.25" customHeight="1" thickTop="1">
      <c r="A50" s="462"/>
      <c r="B50" s="459"/>
      <c r="C50" s="462"/>
    </row>
    <row r="51" spans="1:3" ht="24" customHeight="1">
      <c r="A51" s="466" t="str">
        <f>ดอยตุงลอด์จ!C23</f>
        <v>นายสุพจน์ แสนหมี่</v>
      </c>
      <c r="B51" s="457"/>
      <c r="C51" s="466" t="str">
        <f>ดอยตุงลอด์จ!C23</f>
        <v>นายสุพจน์ แสนหมี่</v>
      </c>
    </row>
    <row r="52" spans="1:3" ht="29.25" customHeight="1">
      <c r="A52" s="458" t="s">
        <v>428</v>
      </c>
      <c r="B52" s="459"/>
      <c r="C52" s="458" t="s">
        <v>428</v>
      </c>
    </row>
    <row r="53" spans="1:3" ht="24">
      <c r="A53" s="963" t="s">
        <v>824</v>
      </c>
      <c r="B53" s="461"/>
      <c r="C53" s="963" t="s">
        <v>825</v>
      </c>
    </row>
    <row r="54" spans="1:3" ht="28.5" customHeight="1" thickBot="1">
      <c r="A54" s="964"/>
      <c r="B54" s="461"/>
      <c r="C54" s="964"/>
    </row>
    <row r="55" spans="1:3" ht="17.25" thickTop="1" thickBot="1"/>
    <row r="56" spans="1:3" ht="37.5" customHeight="1" thickTop="1">
      <c r="A56" s="462"/>
      <c r="B56" s="459"/>
      <c r="C56" s="462"/>
    </row>
    <row r="57" spans="1:3" ht="24.75" customHeight="1">
      <c r="A57" s="466" t="str">
        <f>ดอยตุงลอด์จ!C25</f>
        <v>นายจรูญ วันจา</v>
      </c>
      <c r="B57" s="457"/>
      <c r="C57" s="466" t="str">
        <f>ดอยตุงลอด์จ!C25</f>
        <v>นายจรูญ วันจา</v>
      </c>
    </row>
    <row r="58" spans="1:3" ht="24">
      <c r="A58" s="458" t="s">
        <v>428</v>
      </c>
      <c r="B58" s="459"/>
      <c r="C58" s="458" t="s">
        <v>428</v>
      </c>
    </row>
    <row r="59" spans="1:3" ht="24">
      <c r="A59" s="963" t="s">
        <v>826</v>
      </c>
      <c r="B59" s="461"/>
      <c r="C59" s="963" t="s">
        <v>826</v>
      </c>
    </row>
    <row r="60" spans="1:3" ht="24.75" thickBot="1">
      <c r="A60" s="964"/>
      <c r="B60" s="461"/>
      <c r="C60" s="964"/>
    </row>
    <row r="61" spans="1:3" ht="24" customHeight="1" thickTop="1"/>
    <row r="62" spans="1:3" ht="24.75" customHeight="1" thickBot="1"/>
    <row r="63" spans="1:3" ht="40.5" customHeight="1" thickTop="1">
      <c r="A63" s="462"/>
      <c r="B63" s="459"/>
      <c r="C63" s="462"/>
    </row>
    <row r="64" spans="1:3" ht="27">
      <c r="A64" s="466" t="str">
        <f>ดอยตุงลอด์จ!C27</f>
        <v xml:space="preserve">นายอาลีฟ บือราเฮ็ง </v>
      </c>
      <c r="B64" s="457"/>
      <c r="C64" s="466" t="str">
        <f>ดอยตุงลอด์จ!C27</f>
        <v xml:space="preserve">นายอาลีฟ บือราเฮ็ง </v>
      </c>
    </row>
    <row r="65" spans="1:3" ht="24">
      <c r="A65" s="458" t="s">
        <v>428</v>
      </c>
      <c r="B65" s="459"/>
      <c r="C65" s="458" t="s">
        <v>428</v>
      </c>
    </row>
    <row r="66" spans="1:3" ht="24" customHeight="1">
      <c r="A66" s="963" t="s">
        <v>827</v>
      </c>
      <c r="B66" s="461"/>
      <c r="C66" s="963" t="s">
        <v>828</v>
      </c>
    </row>
    <row r="67" spans="1:3" ht="31.5" customHeight="1" thickBot="1">
      <c r="A67" s="964"/>
      <c r="B67" s="461"/>
      <c r="C67" s="964"/>
    </row>
    <row r="68" spans="1:3" ht="17.25" thickTop="1" thickBot="1"/>
    <row r="69" spans="1:3" ht="39" customHeight="1" thickTop="1">
      <c r="A69" s="462"/>
      <c r="B69" s="459"/>
      <c r="C69" s="462"/>
    </row>
    <row r="70" spans="1:3" ht="27">
      <c r="A70" s="466"/>
      <c r="B70" s="457"/>
      <c r="C70" s="466"/>
    </row>
    <row r="71" spans="1:3" ht="24" customHeight="1">
      <c r="A71" s="458"/>
      <c r="B71" s="459"/>
      <c r="C71" s="458"/>
    </row>
    <row r="72" spans="1:3" ht="24.75" customHeight="1">
      <c r="A72" s="965"/>
      <c r="B72" s="461"/>
      <c r="C72" s="965"/>
    </row>
    <row r="73" spans="1:3" ht="33" customHeight="1" thickBot="1">
      <c r="A73" s="966"/>
      <c r="B73" s="461"/>
      <c r="C73" s="966"/>
    </row>
    <row r="74" spans="1:3" ht="17.25" thickTop="1" thickBot="1"/>
    <row r="75" spans="1:3" ht="39" customHeight="1" thickTop="1">
      <c r="A75" s="462"/>
      <c r="B75" s="459"/>
      <c r="C75" s="462"/>
    </row>
    <row r="76" spans="1:3" ht="24" customHeight="1">
      <c r="A76" s="466"/>
      <c r="B76" s="457"/>
      <c r="C76" s="466"/>
    </row>
    <row r="77" spans="1:3" ht="27.75" customHeight="1">
      <c r="A77" s="458"/>
      <c r="B77" s="459"/>
      <c r="C77" s="458"/>
    </row>
    <row r="78" spans="1:3" ht="24">
      <c r="A78" s="965"/>
      <c r="B78" s="461"/>
      <c r="C78" s="965"/>
    </row>
    <row r="79" spans="1:3" ht="29.25" customHeight="1" thickBot="1">
      <c r="A79" s="966"/>
      <c r="B79" s="461"/>
      <c r="C79" s="966"/>
    </row>
    <row r="80" spans="1:3" ht="17.25" thickTop="1" thickBot="1"/>
    <row r="81" spans="1:3" ht="39" customHeight="1" thickTop="1">
      <c r="A81" s="462"/>
      <c r="B81" s="459"/>
      <c r="C81" s="462"/>
    </row>
    <row r="82" spans="1:3" ht="24.75" customHeight="1">
      <c r="A82" s="466"/>
      <c r="B82" s="457"/>
      <c r="C82" s="466"/>
    </row>
    <row r="83" spans="1:3" ht="24">
      <c r="A83" s="458"/>
      <c r="B83" s="459"/>
      <c r="C83" s="458"/>
    </row>
    <row r="84" spans="1:3" ht="24">
      <c r="A84" s="965"/>
      <c r="B84" s="461"/>
      <c r="C84" s="965"/>
    </row>
    <row r="85" spans="1:3" ht="33" customHeight="1" thickBot="1">
      <c r="A85" s="966"/>
      <c r="B85" s="461"/>
      <c r="C85" s="966"/>
    </row>
    <row r="86" spans="1:3" ht="16.5" thickTop="1"/>
  </sheetData>
  <mergeCells count="28">
    <mergeCell ref="A47:A48"/>
    <mergeCell ref="C47:C48"/>
    <mergeCell ref="A78:A79"/>
    <mergeCell ref="C78:C79"/>
    <mergeCell ref="A84:A85"/>
    <mergeCell ref="C84:C85"/>
    <mergeCell ref="A59:A60"/>
    <mergeCell ref="C59:C60"/>
    <mergeCell ref="A66:A67"/>
    <mergeCell ref="C66:C67"/>
    <mergeCell ref="A72:A73"/>
    <mergeCell ref="C72:C73"/>
    <mergeCell ref="A5:A6"/>
    <mergeCell ref="C5:C6"/>
    <mergeCell ref="A11:A12"/>
    <mergeCell ref="C11:C12"/>
    <mergeCell ref="A53:A54"/>
    <mergeCell ref="C53:C54"/>
    <mergeCell ref="A23:A24"/>
    <mergeCell ref="C23:C24"/>
    <mergeCell ref="A29:A30"/>
    <mergeCell ref="C29:C30"/>
    <mergeCell ref="A35:A36"/>
    <mergeCell ref="C35:C36"/>
    <mergeCell ref="A17:A18"/>
    <mergeCell ref="C17:C18"/>
    <mergeCell ref="A41:A42"/>
    <mergeCell ref="C41:C42"/>
  </mergeCells>
  <printOptions horizontalCentered="1"/>
  <pageMargins left="0.23622047244094491" right="0.23622047244094491" top="0.39" bottom="0.51" header="0.11811023622047245" footer="0.11811023622047245"/>
  <pageSetup paperSize="9" scale="81" orientation="portrait" r:id="rId1"/>
  <rowBreaks count="2" manualBreakCount="2">
    <brk id="31" max="16383" man="1"/>
    <brk id="68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abSelected="1" view="pageBreakPreview" topLeftCell="A37" zoomScale="44" zoomScaleNormal="100" zoomScaleSheetLayoutView="44" workbookViewId="0">
      <selection activeCell="Q55" sqref="Q55"/>
    </sheetView>
  </sheetViews>
  <sheetFormatPr defaultColWidth="9" defaultRowHeight="15.75"/>
  <cols>
    <col min="1" max="1" width="51" style="454" bestFit="1" customWidth="1"/>
    <col min="2" max="2" width="2.5703125" style="454" customWidth="1"/>
    <col min="3" max="3" width="51" style="454" bestFit="1" customWidth="1"/>
    <col min="4" max="4" width="4.85546875" style="454" customWidth="1"/>
    <col min="5" max="16384" width="9" style="454"/>
  </cols>
  <sheetData>
    <row r="1" spans="1:4" ht="6.75" customHeight="1" thickBot="1"/>
    <row r="2" spans="1:4" ht="35.1" customHeight="1" thickTop="1">
      <c r="A2" s="455"/>
      <c r="C2" s="455"/>
    </row>
    <row r="3" spans="1:4" s="457" customFormat="1" ht="30.75" customHeight="1">
      <c r="A3" s="456" t="str">
        <f>ดอยตุงลอด์จ!C8</f>
        <v>ว่าที่ ร.ต.สุทิน แสนฟู่</v>
      </c>
      <c r="C3" s="456" t="str">
        <f>ดอยตุงลอด์จ!C8</f>
        <v>ว่าที่ ร.ต.สุทิน แสนฟู่</v>
      </c>
    </row>
    <row r="4" spans="1:4" s="460" customFormat="1" ht="27" customHeight="1">
      <c r="A4" s="458" t="s">
        <v>428</v>
      </c>
      <c r="B4" s="459"/>
      <c r="C4" s="458" t="s">
        <v>428</v>
      </c>
      <c r="D4" s="459"/>
    </row>
    <row r="5" spans="1:4" s="460" customFormat="1" ht="27.95" customHeight="1">
      <c r="A5" s="963" t="s">
        <v>438</v>
      </c>
      <c r="B5" s="963" t="s">
        <v>438</v>
      </c>
      <c r="C5" s="963" t="s">
        <v>438</v>
      </c>
      <c r="D5" s="461"/>
    </row>
    <row r="6" spans="1:4" ht="27.95" customHeight="1" thickBot="1">
      <c r="A6" s="964"/>
      <c r="B6" s="964"/>
      <c r="C6" s="964"/>
      <c r="D6" s="461"/>
    </row>
    <row r="7" spans="1:4" ht="9" customHeight="1" thickTop="1" thickBot="1">
      <c r="A7" s="459"/>
      <c r="B7" s="459"/>
      <c r="C7" s="459"/>
      <c r="D7" s="459"/>
    </row>
    <row r="8" spans="1:4" ht="35.1" customHeight="1" thickTop="1">
      <c r="A8" s="462"/>
      <c r="B8" s="459"/>
      <c r="C8" s="455"/>
      <c r="D8" s="459"/>
    </row>
    <row r="9" spans="1:4" s="457" customFormat="1" ht="28.5" customHeight="1">
      <c r="A9" s="456" t="str">
        <f>ดอยตุงลอด์จ!C10</f>
        <v>นายธนกฤต ตามิ</v>
      </c>
      <c r="C9" s="456" t="str">
        <f>ดอยตุงลอด์จ!C10</f>
        <v>นายธนกฤต ตามิ</v>
      </c>
    </row>
    <row r="10" spans="1:4" s="460" customFormat="1" ht="27" customHeight="1">
      <c r="A10" s="458" t="s">
        <v>428</v>
      </c>
      <c r="B10" s="459"/>
      <c r="C10" s="458" t="s">
        <v>428</v>
      </c>
      <c r="D10" s="459"/>
    </row>
    <row r="11" spans="1:4" s="460" customFormat="1" ht="27.95" customHeight="1">
      <c r="A11" s="963" t="s">
        <v>815</v>
      </c>
      <c r="B11" s="963" t="s">
        <v>439</v>
      </c>
      <c r="C11" s="963" t="s">
        <v>439</v>
      </c>
      <c r="D11" s="461"/>
    </row>
    <row r="12" spans="1:4" ht="27.95" customHeight="1" thickBot="1">
      <c r="A12" s="964"/>
      <c r="B12" s="964"/>
      <c r="C12" s="964"/>
      <c r="D12" s="461"/>
    </row>
    <row r="13" spans="1:4" ht="13.5" customHeight="1" thickTop="1" thickBot="1">
      <c r="A13" s="459"/>
      <c r="B13" s="459"/>
      <c r="C13" s="459"/>
      <c r="D13" s="459"/>
    </row>
    <row r="14" spans="1:4" ht="35.1" customHeight="1" thickTop="1">
      <c r="A14" s="462"/>
      <c r="B14" s="459"/>
      <c r="C14" s="462"/>
      <c r="D14" s="459"/>
    </row>
    <row r="15" spans="1:4" s="457" customFormat="1" ht="24.95" customHeight="1">
      <c r="A15" s="456" t="str">
        <f>ดอยตุงลอด์จ!C12</f>
        <v>นายสำรวย เป้งกระโทก</v>
      </c>
      <c r="B15" s="463"/>
      <c r="C15" s="456" t="str">
        <f>ดอยตุงลอด์จ!C12</f>
        <v>นายสำรวย เป้งกระโทก</v>
      </c>
    </row>
    <row r="16" spans="1:4" s="460" customFormat="1" ht="27" customHeight="1">
      <c r="A16" s="458" t="s">
        <v>428</v>
      </c>
      <c r="B16" s="461"/>
      <c r="C16" s="458" t="s">
        <v>428</v>
      </c>
      <c r="D16" s="459"/>
    </row>
    <row r="17" spans="1:4" s="460" customFormat="1" ht="27.95" customHeight="1">
      <c r="A17" s="963" t="s">
        <v>814</v>
      </c>
      <c r="B17" s="963" t="s">
        <v>814</v>
      </c>
      <c r="C17" s="963" t="s">
        <v>814</v>
      </c>
      <c r="D17" s="461"/>
    </row>
    <row r="18" spans="1:4" ht="27.95" customHeight="1" thickBot="1">
      <c r="A18" s="964"/>
      <c r="B18" s="964"/>
      <c r="C18" s="964"/>
      <c r="D18" s="461"/>
    </row>
    <row r="19" spans="1:4" ht="10.5" customHeight="1" thickTop="1" thickBot="1">
      <c r="A19" s="459"/>
      <c r="B19" s="464"/>
      <c r="C19" s="459"/>
      <c r="D19" s="459"/>
    </row>
    <row r="20" spans="1:4" ht="35.1" customHeight="1" thickTop="1">
      <c r="A20" s="462"/>
      <c r="B20" s="459"/>
      <c r="C20" s="462"/>
      <c r="D20" s="459"/>
    </row>
    <row r="21" spans="1:4" s="457" customFormat="1" ht="24.95" customHeight="1">
      <c r="A21" s="465" t="str">
        <f>ดอยตุงลอด์จ!C14</f>
        <v>นางสาวเยาวธิดา ไหมทอง</v>
      </c>
      <c r="B21" s="463"/>
      <c r="C21" s="465" t="str">
        <f>ดอยตุงลอด์จ!C14</f>
        <v>นางสาวเยาวธิดา ไหมทอง</v>
      </c>
    </row>
    <row r="22" spans="1:4" s="460" customFormat="1" ht="27" customHeight="1">
      <c r="A22" s="458" t="s">
        <v>428</v>
      </c>
      <c r="B22" s="461"/>
      <c r="C22" s="458" t="s">
        <v>428</v>
      </c>
      <c r="D22" s="459"/>
    </row>
    <row r="23" spans="1:4" s="460" customFormat="1" ht="27.95" customHeight="1">
      <c r="A23" s="963" t="s">
        <v>816</v>
      </c>
      <c r="B23" s="461"/>
      <c r="C23" s="963" t="s">
        <v>816</v>
      </c>
      <c r="D23" s="461"/>
    </row>
    <row r="24" spans="1:4" ht="27.95" customHeight="1" thickBot="1">
      <c r="A24" s="964"/>
      <c r="B24" s="461"/>
      <c r="C24" s="964"/>
      <c r="D24" s="461"/>
    </row>
    <row r="25" spans="1:4" ht="10.5" customHeight="1" thickTop="1" thickBot="1">
      <c r="A25" s="459"/>
      <c r="B25" s="459"/>
      <c r="C25" s="459"/>
      <c r="D25" s="459"/>
    </row>
    <row r="26" spans="1:4" ht="35.1" customHeight="1" thickTop="1">
      <c r="A26" s="462"/>
      <c r="B26" s="459"/>
      <c r="C26" s="462"/>
      <c r="D26" s="459"/>
    </row>
    <row r="27" spans="1:4" s="457" customFormat="1" ht="24.95" customHeight="1">
      <c r="A27" s="456" t="str">
        <f>ดอยตุงลอด์จ!C16</f>
        <v>นายประยงค์ สีสัตย์ใจ</v>
      </c>
      <c r="C27" s="456" t="str">
        <f>ดอยตุงลอด์จ!C16</f>
        <v>นายประยงค์ สีสัตย์ใจ</v>
      </c>
    </row>
    <row r="28" spans="1:4" s="460" customFormat="1" ht="27" customHeight="1">
      <c r="A28" s="458" t="s">
        <v>428</v>
      </c>
      <c r="B28" s="459"/>
      <c r="C28" s="458" t="s">
        <v>428</v>
      </c>
      <c r="D28" s="459"/>
    </row>
    <row r="29" spans="1:4" s="460" customFormat="1" ht="27.95" customHeight="1">
      <c r="A29" s="963" t="s">
        <v>818</v>
      </c>
      <c r="B29" s="461"/>
      <c r="C29" s="963" t="s">
        <v>818</v>
      </c>
      <c r="D29" s="461"/>
    </row>
    <row r="30" spans="1:4" ht="27.95" customHeight="1" thickBot="1">
      <c r="A30" s="964"/>
      <c r="B30" s="461"/>
      <c r="C30" s="964"/>
      <c r="D30" s="461"/>
    </row>
    <row r="31" spans="1:4" ht="12" customHeight="1" thickTop="1" thickBot="1">
      <c r="A31" s="459"/>
      <c r="B31" s="459"/>
      <c r="C31" s="459"/>
      <c r="D31" s="459"/>
    </row>
    <row r="32" spans="1:4" ht="35.1" customHeight="1" thickTop="1">
      <c r="A32" s="462"/>
      <c r="B32" s="459"/>
      <c r="C32" s="462"/>
      <c r="D32" s="459"/>
    </row>
    <row r="33" spans="1:4" s="457" customFormat="1" ht="27" customHeight="1">
      <c r="A33" s="466" t="str">
        <f>ดอยตุงลอด์จ!C18</f>
        <v>นายสมบูรณ์ แสนจันทร์</v>
      </c>
      <c r="C33" s="466" t="str">
        <f>ดอยตุงลอด์จ!C18</f>
        <v>นายสมบูรณ์ แสนจันทร์</v>
      </c>
    </row>
    <row r="34" spans="1:4" ht="25.5" customHeight="1">
      <c r="A34" s="458" t="s">
        <v>428</v>
      </c>
      <c r="B34" s="459"/>
      <c r="C34" s="458" t="s">
        <v>428</v>
      </c>
      <c r="D34" s="459"/>
    </row>
    <row r="35" spans="1:4" ht="27" customHeight="1">
      <c r="A35" s="963" t="s">
        <v>819</v>
      </c>
      <c r="B35" s="461"/>
      <c r="C35" s="963" t="s">
        <v>819</v>
      </c>
      <c r="D35" s="461"/>
    </row>
    <row r="36" spans="1:4" ht="27" customHeight="1" thickBot="1">
      <c r="A36" s="964"/>
      <c r="B36" s="461"/>
      <c r="C36" s="964"/>
      <c r="D36" s="461"/>
    </row>
    <row r="37" spans="1:4" ht="24.75" customHeight="1" thickTop="1" thickBot="1">
      <c r="A37" s="459"/>
      <c r="B37" s="459"/>
      <c r="C37" s="459"/>
      <c r="D37" s="459"/>
    </row>
    <row r="38" spans="1:4" ht="33" customHeight="1" thickTop="1">
      <c r="A38" s="462"/>
      <c r="B38" s="459"/>
      <c r="C38" s="462"/>
      <c r="D38" s="459"/>
    </row>
    <row r="39" spans="1:4" s="457" customFormat="1" ht="28.5" customHeight="1">
      <c r="A39" s="466" t="str">
        <f>ดอยตุงลอด์จ!C20</f>
        <v>นางสาวดรุณี แสนจัน</v>
      </c>
      <c r="C39" s="466" t="str">
        <f>ดอยตุงลอด์จ!C20</f>
        <v>นางสาวดรุณี แสนจัน</v>
      </c>
    </row>
    <row r="40" spans="1:4" ht="27" customHeight="1">
      <c r="A40" s="458" t="s">
        <v>428</v>
      </c>
      <c r="B40" s="459"/>
      <c r="C40" s="458" t="s">
        <v>428</v>
      </c>
      <c r="D40" s="459"/>
    </row>
    <row r="41" spans="1:4" ht="15.75" customHeight="1">
      <c r="A41" s="963" t="s">
        <v>821</v>
      </c>
      <c r="B41" s="461"/>
      <c r="C41" s="963" t="s">
        <v>821</v>
      </c>
      <c r="D41" s="461"/>
    </row>
    <row r="42" spans="1:4" ht="30.75" customHeight="1" thickBot="1">
      <c r="A42" s="964"/>
      <c r="B42" s="461"/>
      <c r="C42" s="964"/>
      <c r="D42" s="461"/>
    </row>
    <row r="43" spans="1:4" ht="18.75" customHeight="1" thickTop="1" thickBot="1">
      <c r="A43" s="459"/>
      <c r="B43" s="459"/>
      <c r="C43" s="459"/>
      <c r="D43" s="459"/>
    </row>
    <row r="44" spans="1:4" ht="36" customHeight="1" thickTop="1">
      <c r="A44" s="462"/>
      <c r="B44" s="459"/>
      <c r="C44" s="462"/>
    </row>
    <row r="45" spans="1:4" ht="27">
      <c r="A45" s="466" t="str">
        <f>ดอยตุงลอด์จ!C22</f>
        <v>นางสาววิภา แสนจัน 2 (2532)</v>
      </c>
      <c r="B45" s="457"/>
      <c r="C45" s="466" t="str">
        <f>ดอยตุงลอด์จ!C22</f>
        <v>นางสาววิภา แสนจัน 2 (2532)</v>
      </c>
    </row>
    <row r="46" spans="1:4" ht="27" customHeight="1">
      <c r="A46" s="458" t="s">
        <v>428</v>
      </c>
      <c r="B46" s="459"/>
      <c r="C46" s="458" t="s">
        <v>428</v>
      </c>
    </row>
    <row r="47" spans="1:4" ht="24.75" customHeight="1">
      <c r="A47" s="963" t="s">
        <v>822</v>
      </c>
      <c r="B47" s="461"/>
      <c r="C47" s="963" t="s">
        <v>822</v>
      </c>
    </row>
    <row r="48" spans="1:4" ht="24.75" thickBot="1">
      <c r="A48" s="964"/>
      <c r="B48" s="461"/>
      <c r="C48" s="964"/>
    </row>
    <row r="49" spans="1:3" ht="17.25" thickTop="1" thickBot="1"/>
    <row r="50" spans="1:3" ht="38.25" customHeight="1" thickTop="1">
      <c r="A50" s="462"/>
      <c r="B50" s="459"/>
      <c r="C50" s="462"/>
    </row>
    <row r="51" spans="1:3" ht="24" customHeight="1">
      <c r="A51" s="466" t="str">
        <f>ดอยตุงลอด์จ!C24</f>
        <v>นายอาสา ลี่เจริญวงศ์</v>
      </c>
      <c r="B51" s="457"/>
      <c r="C51" s="466" t="str">
        <f>ดอยตุงลอด์จ!C24</f>
        <v>นายอาสา ลี่เจริญวงศ์</v>
      </c>
    </row>
    <row r="52" spans="1:3" ht="29.25" customHeight="1">
      <c r="A52" s="458" t="s">
        <v>428</v>
      </c>
      <c r="B52" s="459"/>
      <c r="C52" s="458" t="s">
        <v>428</v>
      </c>
    </row>
    <row r="53" spans="1:3" ht="24" customHeight="1">
      <c r="A53" s="963" t="s">
        <v>824</v>
      </c>
      <c r="B53" s="461"/>
      <c r="C53" s="963" t="s">
        <v>824</v>
      </c>
    </row>
    <row r="54" spans="1:3" ht="28.5" customHeight="1" thickBot="1">
      <c r="A54" s="964"/>
      <c r="B54" s="461"/>
      <c r="C54" s="964"/>
    </row>
    <row r="55" spans="1:3" ht="17.25" thickTop="1" thickBot="1"/>
    <row r="56" spans="1:3" ht="37.5" customHeight="1" thickTop="1">
      <c r="A56" s="462"/>
      <c r="B56" s="459"/>
      <c r="C56" s="462"/>
    </row>
    <row r="57" spans="1:3" ht="24.75" customHeight="1">
      <c r="A57" s="466" t="str">
        <f>ดอยตุงลอด์จ!C26</f>
        <v>นายพิชิตพล แสนจันทร์</v>
      </c>
      <c r="B57" s="457"/>
      <c r="C57" s="466" t="str">
        <f>ดอยตุงลอด์จ!C26</f>
        <v>นายพิชิตพล แสนจันทร์</v>
      </c>
    </row>
    <row r="58" spans="1:3" ht="24">
      <c r="A58" s="458" t="s">
        <v>428</v>
      </c>
      <c r="B58" s="459"/>
      <c r="C58" s="458" t="s">
        <v>428</v>
      </c>
    </row>
    <row r="59" spans="1:3" ht="24" customHeight="1">
      <c r="A59" s="963" t="s">
        <v>826</v>
      </c>
      <c r="B59" s="461"/>
      <c r="C59" s="963" t="s">
        <v>826</v>
      </c>
    </row>
    <row r="60" spans="1:3" ht="24.75" thickBot="1">
      <c r="A60" s="964"/>
      <c r="B60" s="461"/>
      <c r="C60" s="964"/>
    </row>
    <row r="61" spans="1:3" ht="24" customHeight="1" thickTop="1"/>
    <row r="62" spans="1:3" ht="24.75" customHeight="1" thickBot="1"/>
    <row r="63" spans="1:3" ht="40.5" customHeight="1" thickTop="1">
      <c r="A63" s="462"/>
      <c r="B63" s="459"/>
      <c r="C63" s="462"/>
    </row>
    <row r="64" spans="1:3" ht="27">
      <c r="A64" s="466" t="str">
        <f>ดอยตุงลอด์จ!C28</f>
        <v>พันเอกสุพรรณ ร้อยพุทธ</v>
      </c>
      <c r="B64" s="457"/>
      <c r="C64" s="466" t="str">
        <f>ดอยตุงลอด์จ!C28</f>
        <v>พันเอกสุพรรณ ร้อยพุทธ</v>
      </c>
    </row>
    <row r="65" spans="1:3" ht="24">
      <c r="A65" s="458" t="s">
        <v>428</v>
      </c>
      <c r="B65" s="459"/>
      <c r="C65" s="458" t="s">
        <v>428</v>
      </c>
    </row>
    <row r="66" spans="1:3" ht="24" customHeight="1">
      <c r="A66" s="963" t="s">
        <v>827</v>
      </c>
      <c r="B66" s="461"/>
      <c r="C66" s="963" t="s">
        <v>827</v>
      </c>
    </row>
    <row r="67" spans="1:3" ht="31.5" customHeight="1" thickBot="1">
      <c r="A67" s="964"/>
      <c r="B67" s="461"/>
      <c r="C67" s="964"/>
    </row>
    <row r="68" spans="1:3" ht="17.25" thickTop="1" thickBot="1"/>
    <row r="69" spans="1:3" ht="39" customHeight="1" thickTop="1">
      <c r="A69" s="462"/>
      <c r="B69" s="459"/>
      <c r="C69" s="462"/>
    </row>
    <row r="70" spans="1:3" ht="27">
      <c r="A70" s="466"/>
      <c r="B70" s="457"/>
      <c r="C70" s="466"/>
    </row>
    <row r="71" spans="1:3" ht="24" customHeight="1">
      <c r="A71" s="458"/>
      <c r="B71" s="459"/>
      <c r="C71" s="458"/>
    </row>
    <row r="72" spans="1:3" ht="24.75" customHeight="1">
      <c r="A72" s="965"/>
      <c r="B72" s="461"/>
      <c r="C72" s="965"/>
    </row>
    <row r="73" spans="1:3" ht="33" customHeight="1" thickBot="1">
      <c r="A73" s="966"/>
      <c r="B73" s="461"/>
      <c r="C73" s="966"/>
    </row>
    <row r="74" spans="1:3" ht="17.25" thickTop="1" thickBot="1"/>
    <row r="75" spans="1:3" ht="39" customHeight="1" thickTop="1">
      <c r="A75" s="462"/>
      <c r="B75" s="459"/>
      <c r="C75" s="462"/>
    </row>
    <row r="76" spans="1:3" ht="24" customHeight="1">
      <c r="A76" s="466"/>
      <c r="B76" s="457"/>
      <c r="C76" s="466"/>
    </row>
    <row r="77" spans="1:3" ht="27.75" customHeight="1">
      <c r="A77" s="458"/>
      <c r="B77" s="459"/>
      <c r="C77" s="458"/>
    </row>
    <row r="78" spans="1:3" ht="24">
      <c r="A78" s="965"/>
      <c r="B78" s="461"/>
      <c r="C78" s="965"/>
    </row>
    <row r="79" spans="1:3" ht="29.25" customHeight="1" thickBot="1">
      <c r="A79" s="966"/>
      <c r="B79" s="461"/>
      <c r="C79" s="966"/>
    </row>
    <row r="80" spans="1:3" ht="17.25" thickTop="1" thickBot="1"/>
    <row r="81" spans="1:3" ht="39" customHeight="1" thickTop="1">
      <c r="A81" s="462"/>
      <c r="B81" s="459"/>
      <c r="C81" s="462"/>
    </row>
    <row r="82" spans="1:3" ht="24.75" customHeight="1">
      <c r="A82" s="466"/>
      <c r="B82" s="457"/>
      <c r="C82" s="466"/>
    </row>
    <row r="83" spans="1:3" ht="24">
      <c r="A83" s="458"/>
      <c r="B83" s="459"/>
      <c r="C83" s="458"/>
    </row>
    <row r="84" spans="1:3" ht="24">
      <c r="A84" s="965"/>
      <c r="B84" s="461"/>
      <c r="C84" s="965"/>
    </row>
    <row r="85" spans="1:3" ht="33" customHeight="1" thickBot="1">
      <c r="A85" s="966"/>
      <c r="B85" s="461"/>
      <c r="C85" s="966"/>
    </row>
    <row r="86" spans="1:3" ht="16.5" thickTop="1"/>
  </sheetData>
  <mergeCells count="31">
    <mergeCell ref="A78:A79"/>
    <mergeCell ref="C78:C79"/>
    <mergeCell ref="A84:A85"/>
    <mergeCell ref="C84:C85"/>
    <mergeCell ref="B5:B6"/>
    <mergeCell ref="B11:B12"/>
    <mergeCell ref="B17:B18"/>
    <mergeCell ref="A59:A60"/>
    <mergeCell ref="C59:C60"/>
    <mergeCell ref="A66:A67"/>
    <mergeCell ref="C66:C67"/>
    <mergeCell ref="A72:A73"/>
    <mergeCell ref="C72:C73"/>
    <mergeCell ref="A41:A42"/>
    <mergeCell ref="C41:C42"/>
    <mergeCell ref="A47:A48"/>
    <mergeCell ref="C47:C48"/>
    <mergeCell ref="A53:A54"/>
    <mergeCell ref="C53:C54"/>
    <mergeCell ref="A23:A24"/>
    <mergeCell ref="C23:C24"/>
    <mergeCell ref="A29:A30"/>
    <mergeCell ref="C29:C30"/>
    <mergeCell ref="A35:A36"/>
    <mergeCell ref="C35:C36"/>
    <mergeCell ref="A5:A6"/>
    <mergeCell ref="C5:C6"/>
    <mergeCell ref="A11:A12"/>
    <mergeCell ref="C11:C12"/>
    <mergeCell ref="A17:A18"/>
    <mergeCell ref="C17:C18"/>
  </mergeCells>
  <printOptions horizontalCentered="1"/>
  <pageMargins left="0.23622047244094491" right="0.23622047244094491" top="0.39" bottom="0.51" header="0.11811023622047245" footer="0.11811023622047245"/>
  <pageSetup paperSize="9" scale="80" orientation="portrait" r:id="rId1"/>
  <rowBreaks count="2" manualBreakCount="2">
    <brk id="30" max="16383" man="1"/>
    <brk id="68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opLeftCell="A67" zoomScale="112" zoomScaleNormal="112" zoomScaleSheetLayoutView="100" workbookViewId="0">
      <selection activeCell="D87" sqref="D87:D90"/>
    </sheetView>
  </sheetViews>
  <sheetFormatPr defaultColWidth="9" defaultRowHeight="21" customHeight="1"/>
  <cols>
    <col min="1" max="1" width="11" style="6" customWidth="1"/>
    <col min="2" max="2" width="8.7109375" style="4" customWidth="1"/>
    <col min="3" max="3" width="32.42578125" style="421" bestFit="1" customWidth="1"/>
    <col min="4" max="4" width="16.140625" style="4" bestFit="1" customWidth="1"/>
    <col min="5" max="5" width="19.85546875" style="4" customWidth="1"/>
    <col min="6" max="6" width="11.85546875" style="4" bestFit="1" customWidth="1"/>
    <col min="7" max="7" width="7.5703125" style="4" bestFit="1" customWidth="1"/>
    <col min="8" max="8" width="36.5703125" style="4" customWidth="1"/>
    <col min="9" max="9" width="15.7109375" style="4" customWidth="1"/>
    <col min="10" max="10" width="14.140625" style="4" customWidth="1"/>
    <col min="11" max="11" width="11.85546875" style="4" bestFit="1" customWidth="1"/>
    <col min="12" max="12" width="7.5703125" style="4" bestFit="1" customWidth="1"/>
    <col min="13" max="13" width="32.7109375" style="4" customWidth="1"/>
    <col min="14" max="14" width="15" style="4" customWidth="1"/>
    <col min="15" max="15" width="11.85546875" style="4" bestFit="1" customWidth="1"/>
    <col min="16" max="16384" width="9" style="4"/>
  </cols>
  <sheetData>
    <row r="1" spans="1:5" ht="33.75" customHeight="1">
      <c r="A1" s="967" t="s">
        <v>11</v>
      </c>
      <c r="B1" s="967"/>
      <c r="C1" s="967"/>
      <c r="D1" s="967"/>
      <c r="E1" s="967"/>
    </row>
    <row r="2" spans="1:5" ht="27" customHeight="1">
      <c r="A2" s="968" t="s">
        <v>373</v>
      </c>
      <c r="B2" s="968"/>
      <c r="C2" s="968"/>
      <c r="D2" s="968"/>
      <c r="E2" s="968"/>
    </row>
    <row r="3" spans="1:5" s="5" customFormat="1" ht="21" customHeight="1">
      <c r="A3" s="1" t="s">
        <v>3</v>
      </c>
      <c r="B3" s="1" t="s">
        <v>4</v>
      </c>
      <c r="C3" s="412" t="s">
        <v>5</v>
      </c>
      <c r="D3" s="2" t="s">
        <v>6</v>
      </c>
      <c r="E3" s="2" t="s">
        <v>0</v>
      </c>
    </row>
    <row r="4" spans="1:5" s="5" customFormat="1" ht="21" customHeight="1">
      <c r="A4" s="969">
        <v>1</v>
      </c>
      <c r="B4" s="969">
        <v>1</v>
      </c>
      <c r="C4" s="971" t="s">
        <v>374</v>
      </c>
      <c r="D4" s="973">
        <v>201</v>
      </c>
      <c r="E4" s="975" t="s">
        <v>7</v>
      </c>
    </row>
    <row r="5" spans="1:5" s="5" customFormat="1" ht="21" customHeight="1">
      <c r="A5" s="970"/>
      <c r="B5" s="970"/>
      <c r="C5" s="972"/>
      <c r="D5" s="974"/>
      <c r="E5" s="976"/>
    </row>
    <row r="6" spans="1:5" s="5" customFormat="1" ht="21" customHeight="1">
      <c r="A6" s="969">
        <v>2</v>
      </c>
      <c r="B6" s="969">
        <v>2</v>
      </c>
      <c r="C6" s="413" t="s">
        <v>375</v>
      </c>
      <c r="D6" s="973">
        <v>202</v>
      </c>
      <c r="E6" s="975" t="s">
        <v>7</v>
      </c>
    </row>
    <row r="7" spans="1:5" s="5" customFormat="1" ht="21" customHeight="1">
      <c r="A7" s="970"/>
      <c r="B7" s="970"/>
      <c r="C7" s="413" t="s">
        <v>376</v>
      </c>
      <c r="D7" s="974"/>
      <c r="E7" s="976"/>
    </row>
    <row r="8" spans="1:5" s="5" customFormat="1" ht="21" customHeight="1">
      <c r="A8" s="969">
        <v>3</v>
      </c>
      <c r="B8" s="969">
        <v>3</v>
      </c>
      <c r="C8" s="971" t="s">
        <v>27</v>
      </c>
      <c r="D8" s="973">
        <v>204</v>
      </c>
      <c r="E8" s="975" t="s">
        <v>7</v>
      </c>
    </row>
    <row r="9" spans="1:5" s="5" customFormat="1" ht="21" customHeight="1">
      <c r="A9" s="970"/>
      <c r="B9" s="970"/>
      <c r="C9" s="972"/>
      <c r="D9" s="974"/>
      <c r="E9" s="976"/>
    </row>
    <row r="10" spans="1:5" s="5" customFormat="1" ht="21" customHeight="1">
      <c r="A10" s="969">
        <v>4</v>
      </c>
      <c r="B10" s="969">
        <v>4</v>
      </c>
      <c r="C10" s="971" t="s">
        <v>377</v>
      </c>
      <c r="D10" s="977">
        <v>206</v>
      </c>
      <c r="E10" s="975" t="s">
        <v>7</v>
      </c>
    </row>
    <row r="11" spans="1:5" s="5" customFormat="1" ht="21" customHeight="1">
      <c r="A11" s="970"/>
      <c r="B11" s="970"/>
      <c r="C11" s="972"/>
      <c r="D11" s="978"/>
      <c r="E11" s="976"/>
    </row>
    <row r="12" spans="1:5" s="5" customFormat="1" ht="21" customHeight="1">
      <c r="A12" s="969">
        <v>5</v>
      </c>
      <c r="B12" s="969">
        <v>5</v>
      </c>
      <c r="C12" s="971" t="s">
        <v>378</v>
      </c>
      <c r="D12" s="973">
        <v>207</v>
      </c>
      <c r="E12" s="975" t="s">
        <v>7</v>
      </c>
    </row>
    <row r="13" spans="1:5" s="5" customFormat="1" ht="21" customHeight="1">
      <c r="A13" s="970"/>
      <c r="B13" s="970"/>
      <c r="C13" s="972"/>
      <c r="D13" s="974"/>
      <c r="E13" s="976"/>
    </row>
    <row r="14" spans="1:5" s="5" customFormat="1" ht="21" customHeight="1">
      <c r="A14" s="969">
        <v>6</v>
      </c>
      <c r="B14" s="969">
        <v>6</v>
      </c>
      <c r="C14" s="971" t="s">
        <v>379</v>
      </c>
      <c r="D14" s="973">
        <v>208</v>
      </c>
      <c r="E14" s="975" t="s">
        <v>7</v>
      </c>
    </row>
    <row r="15" spans="1:5" s="5" customFormat="1" ht="21" customHeight="1">
      <c r="A15" s="970"/>
      <c r="B15" s="970"/>
      <c r="C15" s="972"/>
      <c r="D15" s="974"/>
      <c r="E15" s="976"/>
    </row>
    <row r="16" spans="1:5" s="5" customFormat="1" ht="21" customHeight="1">
      <c r="A16" s="409">
        <v>7</v>
      </c>
      <c r="B16" s="3">
        <v>7</v>
      </c>
      <c r="C16" s="413" t="s">
        <v>37</v>
      </c>
      <c r="D16" s="410">
        <v>209</v>
      </c>
      <c r="E16" s="411" t="s">
        <v>1</v>
      </c>
    </row>
    <row r="17" spans="1:5" s="5" customFormat="1" ht="21" customHeight="1">
      <c r="A17" s="969">
        <v>8</v>
      </c>
      <c r="B17" s="969">
        <v>8</v>
      </c>
      <c r="C17" s="971" t="s">
        <v>77</v>
      </c>
      <c r="D17" s="973">
        <v>210</v>
      </c>
      <c r="E17" s="975" t="s">
        <v>7</v>
      </c>
    </row>
    <row r="18" spans="1:5" s="5" customFormat="1" ht="21" customHeight="1">
      <c r="A18" s="970">
        <v>8</v>
      </c>
      <c r="B18" s="970"/>
      <c r="C18" s="972"/>
      <c r="D18" s="974">
        <v>210</v>
      </c>
      <c r="E18" s="976"/>
    </row>
    <row r="19" spans="1:5" s="5" customFormat="1" ht="21" customHeight="1">
      <c r="A19" s="969">
        <v>9</v>
      </c>
      <c r="B19" s="969">
        <v>9</v>
      </c>
      <c r="C19" s="979" t="s">
        <v>380</v>
      </c>
      <c r="D19" s="973">
        <v>211</v>
      </c>
      <c r="E19" s="975" t="s">
        <v>7</v>
      </c>
    </row>
    <row r="20" spans="1:5" s="5" customFormat="1" ht="21" customHeight="1">
      <c r="A20" s="970"/>
      <c r="B20" s="970"/>
      <c r="C20" s="972"/>
      <c r="D20" s="974"/>
      <c r="E20" s="976"/>
    </row>
    <row r="21" spans="1:5" s="5" customFormat="1" ht="21" customHeight="1">
      <c r="A21" s="969">
        <v>10</v>
      </c>
      <c r="B21" s="969">
        <v>10</v>
      </c>
      <c r="C21" s="971" t="s">
        <v>381</v>
      </c>
      <c r="D21" s="973">
        <v>212</v>
      </c>
      <c r="E21" s="975" t="s">
        <v>7</v>
      </c>
    </row>
    <row r="22" spans="1:5" s="5" customFormat="1" ht="21" customHeight="1">
      <c r="A22" s="970"/>
      <c r="B22" s="970"/>
      <c r="C22" s="972"/>
      <c r="D22" s="974"/>
      <c r="E22" s="976"/>
    </row>
    <row r="23" spans="1:5" s="5" customFormat="1" ht="21" customHeight="1">
      <c r="A23" s="409">
        <v>11</v>
      </c>
      <c r="B23" s="3">
        <v>11</v>
      </c>
      <c r="C23" s="413" t="s">
        <v>62</v>
      </c>
      <c r="D23" s="410">
        <v>213</v>
      </c>
      <c r="E23" s="411" t="s">
        <v>1</v>
      </c>
    </row>
    <row r="24" spans="1:5" s="5" customFormat="1" ht="21" customHeight="1">
      <c r="A24" s="969">
        <v>12</v>
      </c>
      <c r="B24" s="969">
        <v>12</v>
      </c>
      <c r="C24" s="971" t="s">
        <v>20</v>
      </c>
      <c r="D24" s="973">
        <v>214</v>
      </c>
      <c r="E24" s="975" t="s">
        <v>7</v>
      </c>
    </row>
    <row r="25" spans="1:5" s="5" customFormat="1" ht="21" customHeight="1">
      <c r="A25" s="970"/>
      <c r="B25" s="970"/>
      <c r="C25" s="972"/>
      <c r="D25" s="974"/>
      <c r="E25" s="976"/>
    </row>
    <row r="26" spans="1:5" s="5" customFormat="1" ht="21" customHeight="1">
      <c r="A26" s="409">
        <v>13</v>
      </c>
      <c r="B26" s="3">
        <v>13</v>
      </c>
      <c r="C26" s="413" t="s">
        <v>44</v>
      </c>
      <c r="D26" s="410">
        <v>215</v>
      </c>
      <c r="E26" s="411" t="s">
        <v>1</v>
      </c>
    </row>
    <row r="27" spans="1:5" s="5" customFormat="1" ht="21" customHeight="1">
      <c r="A27" s="969">
        <v>14</v>
      </c>
      <c r="B27" s="980">
        <v>14</v>
      </c>
      <c r="C27" s="971" t="s">
        <v>65</v>
      </c>
      <c r="D27" s="973">
        <v>216</v>
      </c>
      <c r="E27" s="975" t="s">
        <v>7</v>
      </c>
    </row>
    <row r="28" spans="1:5" s="5" customFormat="1" ht="21" customHeight="1">
      <c r="A28" s="970"/>
      <c r="B28" s="970"/>
      <c r="C28" s="972"/>
      <c r="D28" s="974"/>
      <c r="E28" s="976"/>
    </row>
    <row r="29" spans="1:5" s="5" customFormat="1" ht="21" customHeight="1">
      <c r="A29" s="969">
        <v>15</v>
      </c>
      <c r="B29" s="969">
        <v>15</v>
      </c>
      <c r="C29" s="971" t="s">
        <v>47</v>
      </c>
      <c r="D29" s="973">
        <v>217</v>
      </c>
      <c r="E29" s="975" t="s">
        <v>7</v>
      </c>
    </row>
    <row r="30" spans="1:5" s="5" customFormat="1" ht="21" customHeight="1">
      <c r="A30" s="970"/>
      <c r="B30" s="970"/>
      <c r="C30" s="972"/>
      <c r="D30" s="974"/>
      <c r="E30" s="976"/>
    </row>
    <row r="31" spans="1:5" s="5" customFormat="1" ht="21" customHeight="1">
      <c r="A31" s="969">
        <v>16</v>
      </c>
      <c r="B31" s="969">
        <v>16</v>
      </c>
      <c r="C31" s="971" t="s">
        <v>60</v>
      </c>
      <c r="D31" s="973">
        <v>218</v>
      </c>
      <c r="E31" s="975" t="s">
        <v>7</v>
      </c>
    </row>
    <row r="32" spans="1:5" s="5" customFormat="1" ht="21" customHeight="1">
      <c r="A32" s="970"/>
      <c r="B32" s="970"/>
      <c r="C32" s="972"/>
      <c r="D32" s="974"/>
      <c r="E32" s="976"/>
    </row>
    <row r="33" spans="1:5" ht="21" customHeight="1">
      <c r="A33" s="3">
        <v>17</v>
      </c>
      <c r="B33" s="3">
        <v>17</v>
      </c>
      <c r="C33" s="413" t="s">
        <v>382</v>
      </c>
      <c r="D33" s="7">
        <v>219</v>
      </c>
      <c r="E33" s="411" t="s">
        <v>1</v>
      </c>
    </row>
    <row r="34" spans="1:5" ht="21" customHeight="1">
      <c r="A34" s="414">
        <v>18</v>
      </c>
      <c r="B34" s="414">
        <v>18</v>
      </c>
      <c r="C34" s="415" t="s">
        <v>383</v>
      </c>
      <c r="D34" s="416">
        <v>220</v>
      </c>
      <c r="E34" s="417" t="s">
        <v>1</v>
      </c>
    </row>
    <row r="35" spans="1:5" ht="21" customHeight="1" thickBot="1">
      <c r="A35" s="3">
        <v>19</v>
      </c>
      <c r="B35" s="3">
        <v>19</v>
      </c>
      <c r="C35" s="413" t="s">
        <v>69</v>
      </c>
      <c r="D35" s="7">
        <v>221</v>
      </c>
      <c r="E35" s="411" t="s">
        <v>1</v>
      </c>
    </row>
    <row r="36" spans="1:5" ht="21" customHeight="1">
      <c r="A36" s="3">
        <v>20</v>
      </c>
      <c r="B36" s="3">
        <v>20</v>
      </c>
      <c r="C36" s="418" t="s">
        <v>384</v>
      </c>
      <c r="D36" s="7">
        <v>222</v>
      </c>
      <c r="E36" s="8" t="s">
        <v>1</v>
      </c>
    </row>
    <row r="37" spans="1:5" ht="21" customHeight="1">
      <c r="A37" s="981" t="s">
        <v>11</v>
      </c>
      <c r="B37" s="981"/>
      <c r="C37" s="981"/>
      <c r="D37" s="981"/>
      <c r="E37" s="981"/>
    </row>
    <row r="38" spans="1:5" ht="21" customHeight="1">
      <c r="A38" s="968" t="s">
        <v>385</v>
      </c>
      <c r="B38" s="968"/>
      <c r="C38" s="968"/>
      <c r="D38" s="968"/>
      <c r="E38" s="968"/>
    </row>
    <row r="39" spans="1:5" ht="21" customHeight="1">
      <c r="A39" s="1" t="s">
        <v>3</v>
      </c>
      <c r="B39" s="1" t="s">
        <v>4</v>
      </c>
      <c r="C39" s="412" t="s">
        <v>5</v>
      </c>
      <c r="D39" s="2" t="s">
        <v>6</v>
      </c>
      <c r="E39" s="2" t="s">
        <v>0</v>
      </c>
    </row>
    <row r="40" spans="1:5" ht="21" customHeight="1">
      <c r="A40" s="969">
        <v>21</v>
      </c>
      <c r="B40" s="969">
        <v>21</v>
      </c>
      <c r="C40" s="971" t="s">
        <v>386</v>
      </c>
      <c r="D40" s="973">
        <v>301</v>
      </c>
      <c r="E40" s="975" t="s">
        <v>7</v>
      </c>
    </row>
    <row r="41" spans="1:5" ht="21" customHeight="1">
      <c r="A41" s="970"/>
      <c r="B41" s="970"/>
      <c r="C41" s="972"/>
      <c r="D41" s="974"/>
      <c r="E41" s="976"/>
    </row>
    <row r="42" spans="1:5" ht="21" customHeight="1">
      <c r="A42" s="409">
        <v>22</v>
      </c>
      <c r="B42" s="3">
        <v>22</v>
      </c>
      <c r="C42" s="413" t="s">
        <v>151</v>
      </c>
      <c r="D42" s="410">
        <v>302</v>
      </c>
      <c r="E42" s="411" t="s">
        <v>1</v>
      </c>
    </row>
    <row r="43" spans="1:5" ht="21" customHeight="1">
      <c r="A43" s="969">
        <v>23</v>
      </c>
      <c r="B43" s="969">
        <v>23</v>
      </c>
      <c r="C43" s="971" t="s">
        <v>156</v>
      </c>
      <c r="D43" s="973">
        <v>303</v>
      </c>
      <c r="E43" s="975" t="s">
        <v>7</v>
      </c>
    </row>
    <row r="44" spans="1:5" ht="21" customHeight="1">
      <c r="A44" s="970"/>
      <c r="B44" s="970">
        <v>37</v>
      </c>
      <c r="C44" s="972"/>
      <c r="D44" s="974"/>
      <c r="E44" s="976"/>
    </row>
    <row r="45" spans="1:5" ht="21" customHeight="1">
      <c r="A45" s="409">
        <v>24</v>
      </c>
      <c r="B45" s="3">
        <v>24</v>
      </c>
      <c r="C45" s="413" t="s">
        <v>387</v>
      </c>
      <c r="D45" s="410">
        <v>304</v>
      </c>
      <c r="E45" s="411" t="s">
        <v>1</v>
      </c>
    </row>
    <row r="46" spans="1:5" ht="21" customHeight="1">
      <c r="A46" s="969">
        <v>25</v>
      </c>
      <c r="B46" s="969">
        <v>25</v>
      </c>
      <c r="C46" s="971" t="s">
        <v>67</v>
      </c>
      <c r="D46" s="973">
        <v>305</v>
      </c>
      <c r="E46" s="975" t="s">
        <v>7</v>
      </c>
    </row>
    <row r="47" spans="1:5" ht="21" customHeight="1">
      <c r="A47" s="970"/>
      <c r="B47" s="970"/>
      <c r="C47" s="972"/>
      <c r="D47" s="974"/>
      <c r="E47" s="976"/>
    </row>
    <row r="48" spans="1:5" ht="21" customHeight="1">
      <c r="A48" s="969">
        <v>26</v>
      </c>
      <c r="B48" s="969">
        <v>26</v>
      </c>
      <c r="C48" s="971" t="s">
        <v>169</v>
      </c>
      <c r="D48" s="973">
        <v>306</v>
      </c>
      <c r="E48" s="975" t="s">
        <v>7</v>
      </c>
    </row>
    <row r="49" spans="1:5" ht="21" customHeight="1">
      <c r="A49" s="970"/>
      <c r="B49" s="970"/>
      <c r="C49" s="972"/>
      <c r="D49" s="974"/>
      <c r="E49" s="976"/>
    </row>
    <row r="50" spans="1:5" ht="21" customHeight="1">
      <c r="A50" s="409">
        <v>27</v>
      </c>
      <c r="B50" s="3">
        <v>27</v>
      </c>
      <c r="C50" s="413" t="s">
        <v>33</v>
      </c>
      <c r="D50" s="410">
        <v>307</v>
      </c>
      <c r="E50" s="411" t="s">
        <v>1</v>
      </c>
    </row>
    <row r="51" spans="1:5" ht="21" customHeight="1">
      <c r="A51" s="409">
        <v>28</v>
      </c>
      <c r="B51" s="3">
        <v>28</v>
      </c>
      <c r="C51" s="413" t="s">
        <v>186</v>
      </c>
      <c r="D51" s="410">
        <v>308</v>
      </c>
      <c r="E51" s="411" t="s">
        <v>1</v>
      </c>
    </row>
    <row r="52" spans="1:5" ht="21" customHeight="1">
      <c r="A52" s="969">
        <v>29</v>
      </c>
      <c r="B52" s="969">
        <v>29</v>
      </c>
      <c r="C52" s="971" t="s">
        <v>161</v>
      </c>
      <c r="D52" s="973">
        <v>309</v>
      </c>
      <c r="E52" s="975" t="s">
        <v>7</v>
      </c>
    </row>
    <row r="53" spans="1:5" ht="21" customHeight="1">
      <c r="A53" s="970"/>
      <c r="B53" s="970"/>
      <c r="C53" s="972"/>
      <c r="D53" s="974"/>
      <c r="E53" s="976"/>
    </row>
    <row r="54" spans="1:5" ht="21" customHeight="1">
      <c r="A54" s="969">
        <v>30</v>
      </c>
      <c r="B54" s="969">
        <v>30</v>
      </c>
      <c r="C54" s="982" t="s">
        <v>173</v>
      </c>
      <c r="D54" s="973">
        <v>310</v>
      </c>
      <c r="E54" s="975" t="s">
        <v>7</v>
      </c>
    </row>
    <row r="55" spans="1:5" ht="21" customHeight="1">
      <c r="A55" s="970"/>
      <c r="B55" s="970"/>
      <c r="C55" s="983"/>
      <c r="D55" s="974">
        <v>277.16666666666703</v>
      </c>
      <c r="E55" s="976"/>
    </row>
    <row r="56" spans="1:5" ht="21" customHeight="1">
      <c r="A56" s="969">
        <v>31</v>
      </c>
      <c r="B56" s="969">
        <v>31</v>
      </c>
      <c r="C56" s="982" t="s">
        <v>175</v>
      </c>
      <c r="D56" s="973">
        <v>311</v>
      </c>
      <c r="E56" s="975" t="s">
        <v>7</v>
      </c>
    </row>
    <row r="57" spans="1:5" ht="21" customHeight="1">
      <c r="A57" s="970"/>
      <c r="B57" s="970"/>
      <c r="C57" s="983"/>
      <c r="D57" s="974"/>
      <c r="E57" s="976"/>
    </row>
    <row r="58" spans="1:5" ht="21" customHeight="1">
      <c r="A58" s="3">
        <v>32</v>
      </c>
      <c r="B58" s="3">
        <v>32</v>
      </c>
      <c r="C58" s="419" t="s">
        <v>159</v>
      </c>
      <c r="D58" s="7">
        <v>317</v>
      </c>
      <c r="E58" s="411" t="s">
        <v>1</v>
      </c>
    </row>
    <row r="59" spans="1:5" ht="21" customHeight="1">
      <c r="A59" s="3">
        <v>33</v>
      </c>
      <c r="B59" s="3">
        <v>33</v>
      </c>
      <c r="C59" s="419" t="s">
        <v>182</v>
      </c>
      <c r="D59" s="7">
        <v>318</v>
      </c>
      <c r="E59" s="411" t="s">
        <v>1</v>
      </c>
    </row>
    <row r="60" spans="1:5" ht="21" customHeight="1">
      <c r="A60" s="3">
        <v>34</v>
      </c>
      <c r="B60" s="3">
        <v>34</v>
      </c>
      <c r="C60" s="419" t="s">
        <v>184</v>
      </c>
      <c r="D60" s="7">
        <v>319</v>
      </c>
      <c r="E60" s="8" t="s">
        <v>1</v>
      </c>
    </row>
    <row r="61" spans="1:5" ht="21" customHeight="1">
      <c r="A61" s="3">
        <v>35</v>
      </c>
      <c r="B61" s="3">
        <v>35</v>
      </c>
      <c r="C61" s="419" t="s">
        <v>71</v>
      </c>
      <c r="D61" s="7">
        <v>320</v>
      </c>
      <c r="E61" s="8" t="s">
        <v>1</v>
      </c>
    </row>
    <row r="62" spans="1:5" ht="21" customHeight="1">
      <c r="A62" s="969">
        <v>36</v>
      </c>
      <c r="B62" s="969">
        <v>36</v>
      </c>
      <c r="C62" s="982" t="s">
        <v>179</v>
      </c>
      <c r="D62" s="973">
        <v>321</v>
      </c>
      <c r="E62" s="975" t="s">
        <v>7</v>
      </c>
    </row>
    <row r="63" spans="1:5" ht="21" customHeight="1">
      <c r="A63" s="970"/>
      <c r="B63" s="970"/>
      <c r="C63" s="983"/>
      <c r="D63" s="974">
        <v>321</v>
      </c>
      <c r="E63" s="976"/>
    </row>
    <row r="64" spans="1:5" ht="21" customHeight="1">
      <c r="A64" s="969">
        <v>37</v>
      </c>
      <c r="B64" s="969">
        <v>37</v>
      </c>
      <c r="C64" s="982" t="s">
        <v>167</v>
      </c>
      <c r="D64" s="973">
        <v>322</v>
      </c>
      <c r="E64" s="975" t="s">
        <v>7</v>
      </c>
    </row>
    <row r="65" spans="1:5" ht="21" customHeight="1">
      <c r="A65" s="970"/>
      <c r="B65" s="970"/>
      <c r="C65" s="983"/>
      <c r="D65" s="974">
        <v>322</v>
      </c>
      <c r="E65" s="976"/>
    </row>
    <row r="66" spans="1:5" ht="21" customHeight="1">
      <c r="A66" s="3">
        <v>38</v>
      </c>
      <c r="B66" s="3">
        <v>38</v>
      </c>
      <c r="C66" s="419" t="s">
        <v>164</v>
      </c>
      <c r="D66" s="7">
        <v>323</v>
      </c>
      <c r="E66" s="8" t="s">
        <v>1</v>
      </c>
    </row>
    <row r="67" spans="1:5" ht="21" customHeight="1">
      <c r="A67" s="3">
        <v>39</v>
      </c>
      <c r="B67" s="3">
        <v>39</v>
      </c>
      <c r="C67" s="419" t="s">
        <v>49</v>
      </c>
      <c r="D67" s="7">
        <v>324</v>
      </c>
      <c r="E67" s="8" t="s">
        <v>1</v>
      </c>
    </row>
    <row r="68" spans="1:5" ht="21" customHeight="1">
      <c r="A68" s="969">
        <v>40</v>
      </c>
      <c r="B68" s="969">
        <v>40</v>
      </c>
      <c r="C68" s="982" t="s">
        <v>177</v>
      </c>
      <c r="D68" s="973">
        <v>325</v>
      </c>
      <c r="E68" s="975" t="s">
        <v>7</v>
      </c>
    </row>
    <row r="69" spans="1:5" ht="21" customHeight="1">
      <c r="A69" s="970"/>
      <c r="B69" s="970"/>
      <c r="C69" s="983"/>
      <c r="D69" s="974"/>
      <c r="E69" s="976"/>
    </row>
    <row r="70" spans="1:5" ht="21" customHeight="1">
      <c r="A70" s="969">
        <v>41</v>
      </c>
      <c r="B70" s="969">
        <v>41</v>
      </c>
      <c r="C70" s="982" t="s">
        <v>55</v>
      </c>
      <c r="D70" s="973">
        <v>326</v>
      </c>
      <c r="E70" s="975" t="s">
        <v>7</v>
      </c>
    </row>
    <row r="71" spans="1:5" ht="21" customHeight="1">
      <c r="A71" s="970"/>
      <c r="B71" s="970"/>
      <c r="C71" s="983"/>
      <c r="D71" s="974">
        <v>326</v>
      </c>
      <c r="E71" s="976"/>
    </row>
    <row r="72" spans="1:5" ht="21" customHeight="1">
      <c r="A72" s="969">
        <v>42</v>
      </c>
      <c r="B72" s="969">
        <v>42</v>
      </c>
      <c r="C72" s="982" t="s">
        <v>73</v>
      </c>
      <c r="D72" s="973">
        <v>327</v>
      </c>
      <c r="E72" s="975" t="s">
        <v>7</v>
      </c>
    </row>
    <row r="73" spans="1:5" ht="21" customHeight="1">
      <c r="A73" s="970"/>
      <c r="B73" s="970"/>
      <c r="C73" s="983"/>
      <c r="D73" s="974">
        <v>327</v>
      </c>
      <c r="E73" s="976"/>
    </row>
    <row r="74" spans="1:5" ht="21" customHeight="1">
      <c r="A74" s="981" t="s">
        <v>11</v>
      </c>
      <c r="B74" s="981"/>
      <c r="C74" s="981"/>
      <c r="D74" s="981"/>
      <c r="E74" s="981"/>
    </row>
    <row r="75" spans="1:5" ht="21" customHeight="1">
      <c r="A75" s="968" t="s">
        <v>385</v>
      </c>
      <c r="B75" s="968"/>
      <c r="C75" s="968"/>
      <c r="D75" s="968"/>
      <c r="E75" s="968"/>
    </row>
    <row r="76" spans="1:5" ht="21" customHeight="1">
      <c r="A76" s="1" t="s">
        <v>3</v>
      </c>
      <c r="B76" s="1" t="s">
        <v>4</v>
      </c>
      <c r="C76" s="412" t="s">
        <v>5</v>
      </c>
      <c r="D76" s="2" t="s">
        <v>6</v>
      </c>
      <c r="E76" s="2" t="s">
        <v>0</v>
      </c>
    </row>
    <row r="77" spans="1:5" ht="21" customHeight="1">
      <c r="A77" s="409">
        <v>43</v>
      </c>
      <c r="B77" s="409">
        <v>43</v>
      </c>
      <c r="C77" s="117" t="s">
        <v>388</v>
      </c>
      <c r="D77" s="410">
        <v>333</v>
      </c>
      <c r="E77" s="411" t="s">
        <v>1</v>
      </c>
    </row>
    <row r="78" spans="1:5" ht="21" customHeight="1">
      <c r="A78" s="409">
        <v>44</v>
      </c>
      <c r="B78" s="409">
        <v>44</v>
      </c>
      <c r="C78" s="117" t="s">
        <v>389</v>
      </c>
      <c r="D78" s="410">
        <v>334</v>
      </c>
      <c r="E78" s="411" t="s">
        <v>1</v>
      </c>
    </row>
    <row r="79" spans="1:5" ht="21" customHeight="1">
      <c r="A79" s="969">
        <v>45</v>
      </c>
      <c r="B79" s="969">
        <v>45</v>
      </c>
      <c r="C79" s="413" t="s">
        <v>390</v>
      </c>
      <c r="D79" s="973">
        <v>335</v>
      </c>
      <c r="E79" s="975" t="s">
        <v>7</v>
      </c>
    </row>
    <row r="80" spans="1:5" ht="21" customHeight="1">
      <c r="A80" s="970"/>
      <c r="B80" s="970"/>
      <c r="C80" s="413" t="s">
        <v>391</v>
      </c>
      <c r="D80" s="974"/>
      <c r="E80" s="976"/>
    </row>
    <row r="81" spans="1:5" ht="21" customHeight="1">
      <c r="A81" s="984">
        <v>46</v>
      </c>
      <c r="B81" s="984">
        <v>46</v>
      </c>
      <c r="C81" s="415" t="s">
        <v>383</v>
      </c>
      <c r="D81" s="986">
        <v>336</v>
      </c>
      <c r="E81" s="988" t="s">
        <v>7</v>
      </c>
    </row>
    <row r="82" spans="1:5" ht="21" customHeight="1">
      <c r="A82" s="985"/>
      <c r="B82" s="985"/>
      <c r="C82" s="420"/>
      <c r="D82" s="987"/>
      <c r="E82" s="989"/>
    </row>
    <row r="83" spans="1:5" ht="21" customHeight="1">
      <c r="A83" s="969">
        <v>47</v>
      </c>
      <c r="B83" s="969">
        <v>47</v>
      </c>
      <c r="C83" s="117" t="s">
        <v>392</v>
      </c>
      <c r="D83" s="973">
        <v>337</v>
      </c>
      <c r="E83" s="975" t="s">
        <v>7</v>
      </c>
    </row>
    <row r="84" spans="1:5" ht="21" customHeight="1">
      <c r="A84" s="970"/>
      <c r="B84" s="970"/>
      <c r="C84" s="112" t="s">
        <v>393</v>
      </c>
      <c r="D84" s="974"/>
      <c r="E84" s="976"/>
    </row>
    <row r="85" spans="1:5" ht="21" customHeight="1">
      <c r="A85" s="969">
        <v>48</v>
      </c>
      <c r="B85" s="969">
        <v>48</v>
      </c>
      <c r="C85" s="990" t="s">
        <v>227</v>
      </c>
      <c r="D85" s="973">
        <v>338</v>
      </c>
      <c r="E85" s="975" t="s">
        <v>7</v>
      </c>
    </row>
    <row r="86" spans="1:5" ht="21" customHeight="1">
      <c r="A86" s="970"/>
      <c r="B86" s="970"/>
      <c r="C86" s="991"/>
      <c r="D86" s="974"/>
      <c r="E86" s="976"/>
    </row>
    <row r="87" spans="1:5" ht="21" customHeight="1">
      <c r="A87" s="969">
        <v>49</v>
      </c>
      <c r="B87" s="969">
        <v>49</v>
      </c>
      <c r="C87" s="419" t="s">
        <v>394</v>
      </c>
      <c r="D87" s="973">
        <v>339</v>
      </c>
      <c r="E87" s="975" t="s">
        <v>7</v>
      </c>
    </row>
    <row r="88" spans="1:5" ht="21" customHeight="1">
      <c r="A88" s="970"/>
      <c r="B88" s="970"/>
      <c r="C88" s="419" t="s">
        <v>394</v>
      </c>
      <c r="D88" s="974"/>
      <c r="E88" s="976"/>
    </row>
    <row r="89" spans="1:5" ht="21" customHeight="1">
      <c r="A89" s="969">
        <v>50</v>
      </c>
      <c r="B89" s="969">
        <v>50</v>
      </c>
      <c r="C89" s="419" t="s">
        <v>394</v>
      </c>
      <c r="D89" s="973">
        <v>340</v>
      </c>
      <c r="E89" s="975" t="s">
        <v>7</v>
      </c>
    </row>
    <row r="90" spans="1:5" ht="21" customHeight="1">
      <c r="A90" s="970"/>
      <c r="B90" s="970"/>
      <c r="C90" s="419" t="s">
        <v>394</v>
      </c>
      <c r="D90" s="974"/>
      <c r="E90" s="976"/>
    </row>
    <row r="91" spans="1:5" ht="21" customHeight="1">
      <c r="A91" s="969">
        <v>51</v>
      </c>
      <c r="B91" s="969">
        <v>51</v>
      </c>
      <c r="C91" s="419" t="s">
        <v>395</v>
      </c>
      <c r="D91" s="973">
        <v>341</v>
      </c>
      <c r="E91" s="975" t="s">
        <v>7</v>
      </c>
    </row>
    <row r="92" spans="1:5" ht="21" customHeight="1">
      <c r="A92" s="970"/>
      <c r="B92" s="970"/>
      <c r="C92" s="419" t="s">
        <v>395</v>
      </c>
      <c r="D92" s="974"/>
      <c r="E92" s="976"/>
    </row>
    <row r="93" spans="1:5" ht="21" customHeight="1">
      <c r="A93" s="969">
        <v>52</v>
      </c>
      <c r="B93" s="969">
        <v>52</v>
      </c>
      <c r="C93" s="419"/>
      <c r="D93" s="973">
        <v>342</v>
      </c>
      <c r="E93" s="975" t="s">
        <v>7</v>
      </c>
    </row>
    <row r="94" spans="1:5" ht="21" customHeight="1">
      <c r="A94" s="970"/>
      <c r="B94" s="970"/>
      <c r="C94" s="419"/>
      <c r="D94" s="974"/>
      <c r="E94" s="976"/>
    </row>
    <row r="95" spans="1:5" ht="21" customHeight="1">
      <c r="A95" s="969">
        <v>53</v>
      </c>
      <c r="B95" s="969">
        <v>53</v>
      </c>
      <c r="C95" s="419"/>
      <c r="D95" s="973">
        <v>343</v>
      </c>
      <c r="E95" s="975" t="s">
        <v>7</v>
      </c>
    </row>
    <row r="96" spans="1:5" ht="21" customHeight="1">
      <c r="A96" s="970"/>
      <c r="B96" s="970"/>
      <c r="C96" s="419"/>
      <c r="D96" s="992"/>
      <c r="E96" s="976"/>
    </row>
  </sheetData>
  <autoFilter ref="D1:D110"/>
  <dataConsolidate/>
  <mergeCells count="167">
    <mergeCell ref="A95:A96"/>
    <mergeCell ref="B95:B96"/>
    <mergeCell ref="D95:D96"/>
    <mergeCell ref="E95:E96"/>
    <mergeCell ref="A91:A92"/>
    <mergeCell ref="B91:B92"/>
    <mergeCell ref="D91:D92"/>
    <mergeCell ref="E91:E92"/>
    <mergeCell ref="A93:A94"/>
    <mergeCell ref="B93:B94"/>
    <mergeCell ref="D93:D94"/>
    <mergeCell ref="E93:E94"/>
    <mergeCell ref="A87:A88"/>
    <mergeCell ref="B87:B88"/>
    <mergeCell ref="D87:D88"/>
    <mergeCell ref="E87:E88"/>
    <mergeCell ref="A89:A90"/>
    <mergeCell ref="B89:B90"/>
    <mergeCell ref="D89:D90"/>
    <mergeCell ref="E89:E90"/>
    <mergeCell ref="A83:A84"/>
    <mergeCell ref="B83:B84"/>
    <mergeCell ref="D83:D84"/>
    <mergeCell ref="E83:E84"/>
    <mergeCell ref="A85:A86"/>
    <mergeCell ref="B85:B86"/>
    <mergeCell ref="C85:C86"/>
    <mergeCell ref="D85:D86"/>
    <mergeCell ref="E85:E86"/>
    <mergeCell ref="A75:E75"/>
    <mergeCell ref="A79:A80"/>
    <mergeCell ref="B79:B80"/>
    <mergeCell ref="D79:D80"/>
    <mergeCell ref="E79:E80"/>
    <mergeCell ref="A81:A82"/>
    <mergeCell ref="B81:B82"/>
    <mergeCell ref="D81:D82"/>
    <mergeCell ref="E81:E82"/>
    <mergeCell ref="A72:A73"/>
    <mergeCell ref="B72:B73"/>
    <mergeCell ref="C72:C73"/>
    <mergeCell ref="D72:D73"/>
    <mergeCell ref="E72:E73"/>
    <mergeCell ref="A74:E74"/>
    <mergeCell ref="A68:A69"/>
    <mergeCell ref="B68:B69"/>
    <mergeCell ref="C68:C69"/>
    <mergeCell ref="D68:D69"/>
    <mergeCell ref="E68:E69"/>
    <mergeCell ref="A70:A71"/>
    <mergeCell ref="B70:B71"/>
    <mergeCell ref="C70:C71"/>
    <mergeCell ref="D70:D71"/>
    <mergeCell ref="E70:E71"/>
    <mergeCell ref="A62:A63"/>
    <mergeCell ref="B62:B63"/>
    <mergeCell ref="C62:C63"/>
    <mergeCell ref="D62:D63"/>
    <mergeCell ref="E62:E63"/>
    <mergeCell ref="A64:A65"/>
    <mergeCell ref="B64:B65"/>
    <mergeCell ref="C64:C65"/>
    <mergeCell ref="D64:D65"/>
    <mergeCell ref="E64:E65"/>
    <mergeCell ref="A54:A55"/>
    <mergeCell ref="B54:B55"/>
    <mergeCell ref="C54:C55"/>
    <mergeCell ref="D54:D55"/>
    <mergeCell ref="E54:E55"/>
    <mergeCell ref="A56:A57"/>
    <mergeCell ref="B56:B57"/>
    <mergeCell ref="C56:C57"/>
    <mergeCell ref="D56:D57"/>
    <mergeCell ref="E56:E57"/>
    <mergeCell ref="A48:A49"/>
    <mergeCell ref="B48:B49"/>
    <mergeCell ref="C48:C49"/>
    <mergeCell ref="D48:D49"/>
    <mergeCell ref="E48:E49"/>
    <mergeCell ref="A52:A53"/>
    <mergeCell ref="B52:B53"/>
    <mergeCell ref="C52:C53"/>
    <mergeCell ref="D52:D53"/>
    <mergeCell ref="E52:E53"/>
    <mergeCell ref="A43:A44"/>
    <mergeCell ref="B43:B44"/>
    <mergeCell ref="C43:C44"/>
    <mergeCell ref="D43:D44"/>
    <mergeCell ref="E43:E44"/>
    <mergeCell ref="A46:A47"/>
    <mergeCell ref="B46:B47"/>
    <mergeCell ref="C46:C47"/>
    <mergeCell ref="D46:D47"/>
    <mergeCell ref="E46:E47"/>
    <mergeCell ref="A27:A28"/>
    <mergeCell ref="B27:B28"/>
    <mergeCell ref="C27:C28"/>
    <mergeCell ref="D27:D28"/>
    <mergeCell ref="E27:E28"/>
    <mergeCell ref="A37:E37"/>
    <mergeCell ref="A38:E38"/>
    <mergeCell ref="A40:A41"/>
    <mergeCell ref="B40:B41"/>
    <mergeCell ref="C40:C41"/>
    <mergeCell ref="D40:D41"/>
    <mergeCell ref="E40:E41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21:A22"/>
    <mergeCell ref="B21:B22"/>
    <mergeCell ref="C21:C22"/>
    <mergeCell ref="D21:D22"/>
    <mergeCell ref="E21:E22"/>
    <mergeCell ref="A24:A25"/>
    <mergeCell ref="B24:B25"/>
    <mergeCell ref="C24:C25"/>
    <mergeCell ref="D24:D25"/>
    <mergeCell ref="E24:E25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A1:E1"/>
    <mergeCell ref="A2:E2"/>
    <mergeCell ref="A4:A5"/>
    <mergeCell ref="B4:B5"/>
    <mergeCell ref="C4:C5"/>
    <mergeCell ref="D4:D5"/>
    <mergeCell ref="E4:E5"/>
    <mergeCell ref="A6:A7"/>
    <mergeCell ref="B6:B7"/>
    <mergeCell ref="D6:D7"/>
    <mergeCell ref="E6:E7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portrait" r:id="rId1"/>
  <rowBreaks count="2" manualBreakCount="2">
    <brk id="36" max="4" man="1"/>
    <brk id="7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="75" zoomScaleNormal="75" workbookViewId="0">
      <selection activeCell="G9" sqref="G9"/>
    </sheetView>
  </sheetViews>
  <sheetFormatPr defaultColWidth="9.140625" defaultRowHeight="22.5"/>
  <cols>
    <col min="1" max="1" width="4.7109375" style="17" customWidth="1"/>
    <col min="2" max="2" width="43.28515625" style="13" customWidth="1"/>
    <col min="3" max="3" width="9.5703125" style="13" customWidth="1"/>
    <col min="4" max="4" width="18.28515625" style="26" bestFit="1" customWidth="1"/>
    <col min="5" max="5" width="57.85546875" style="27" bestFit="1" customWidth="1"/>
    <col min="6" max="6" width="29.5703125" style="127" bestFit="1" customWidth="1"/>
    <col min="7" max="7" width="16.7109375" style="127" bestFit="1" customWidth="1"/>
    <col min="8" max="8" width="29.28515625" style="127" bestFit="1" customWidth="1"/>
    <col min="9" max="9" width="21.42578125" style="127" bestFit="1" customWidth="1"/>
    <col min="10" max="10" width="13.140625" style="13" bestFit="1" customWidth="1"/>
    <col min="11" max="11" width="38.5703125" style="13" bestFit="1" customWidth="1"/>
    <col min="12" max="16384" width="9.140625" style="13"/>
  </cols>
  <sheetData>
    <row r="1" spans="1:11" ht="26.25">
      <c r="A1" s="899" t="s">
        <v>95</v>
      </c>
      <c r="B1" s="899"/>
      <c r="C1" s="899"/>
      <c r="D1" s="899"/>
      <c r="E1" s="899"/>
      <c r="F1" s="899"/>
      <c r="G1" s="899"/>
      <c r="H1" s="899"/>
      <c r="I1" s="899"/>
      <c r="J1" s="899"/>
      <c r="K1" s="899"/>
    </row>
    <row r="2" spans="1:11" ht="24" thickBot="1">
      <c r="A2" s="14"/>
      <c r="B2" s="14"/>
      <c r="C2" s="14"/>
      <c r="D2" s="15"/>
      <c r="E2" s="16"/>
      <c r="F2" s="14"/>
      <c r="G2" s="14"/>
      <c r="H2" s="14"/>
      <c r="I2" s="14"/>
    </row>
    <row r="3" spans="1:11" ht="23.25" customHeight="1" thickBot="1">
      <c r="B3" s="900" t="s">
        <v>96</v>
      </c>
      <c r="C3" s="902" t="s">
        <v>97</v>
      </c>
      <c r="D3" s="904" t="s">
        <v>98</v>
      </c>
      <c r="E3" s="904" t="s">
        <v>99</v>
      </c>
      <c r="F3" s="906" t="s">
        <v>100</v>
      </c>
      <c r="G3" s="907"/>
      <c r="H3" s="906" t="s">
        <v>101</v>
      </c>
      <c r="I3" s="907"/>
      <c r="J3" s="900" t="s">
        <v>9</v>
      </c>
      <c r="K3" s="908" t="s">
        <v>10</v>
      </c>
    </row>
    <row r="4" spans="1:11" s="22" customFormat="1" ht="23.25" customHeight="1" thickBot="1">
      <c r="A4" s="18"/>
      <c r="B4" s="901"/>
      <c r="C4" s="903"/>
      <c r="D4" s="905"/>
      <c r="E4" s="905"/>
      <c r="F4" s="19" t="s">
        <v>102</v>
      </c>
      <c r="G4" s="20" t="s">
        <v>103</v>
      </c>
      <c r="H4" s="19" t="s">
        <v>104</v>
      </c>
      <c r="I4" s="21" t="s">
        <v>105</v>
      </c>
      <c r="J4" s="901"/>
      <c r="K4" s="909"/>
    </row>
    <row r="5" spans="1:11" ht="23.1" customHeight="1">
      <c r="A5" s="23">
        <v>1</v>
      </c>
      <c r="B5" s="24" t="s">
        <v>106</v>
      </c>
      <c r="C5" s="25">
        <v>52</v>
      </c>
      <c r="D5" s="24" t="s">
        <v>107</v>
      </c>
      <c r="E5" s="24" t="s">
        <v>108</v>
      </c>
      <c r="F5" s="28" t="s">
        <v>109</v>
      </c>
      <c r="G5" s="29"/>
      <c r="H5" s="30" t="s">
        <v>101</v>
      </c>
      <c r="I5" s="31" t="s">
        <v>109</v>
      </c>
      <c r="J5" s="32" t="s">
        <v>109</v>
      </c>
      <c r="K5" s="33" t="s">
        <v>110</v>
      </c>
    </row>
    <row r="6" spans="1:11" ht="23.1" customHeight="1">
      <c r="A6" s="34">
        <v>2</v>
      </c>
      <c r="B6" s="35" t="s">
        <v>111</v>
      </c>
      <c r="C6" s="36">
        <v>55</v>
      </c>
      <c r="D6" s="35" t="s">
        <v>107</v>
      </c>
      <c r="E6" s="35" t="s">
        <v>112</v>
      </c>
      <c r="F6" s="37" t="s">
        <v>109</v>
      </c>
      <c r="G6" s="38"/>
      <c r="H6" s="39"/>
      <c r="I6" s="40"/>
      <c r="J6" s="41" t="s">
        <v>109</v>
      </c>
      <c r="K6" s="42"/>
    </row>
    <row r="7" spans="1:11" ht="23.1" customHeight="1">
      <c r="A7" s="34">
        <v>3</v>
      </c>
      <c r="B7" s="35" t="s">
        <v>113</v>
      </c>
      <c r="C7" s="36">
        <v>57</v>
      </c>
      <c r="D7" s="35" t="s">
        <v>107</v>
      </c>
      <c r="E7" s="35" t="s">
        <v>114</v>
      </c>
      <c r="F7" s="43" t="s">
        <v>115</v>
      </c>
      <c r="G7" s="38"/>
      <c r="H7" s="39"/>
      <c r="I7" s="40"/>
      <c r="J7" s="41" t="s">
        <v>109</v>
      </c>
      <c r="K7" s="42"/>
    </row>
    <row r="8" spans="1:11" ht="23.1" customHeight="1">
      <c r="A8" s="34">
        <v>4</v>
      </c>
      <c r="B8" s="35" t="s">
        <v>116</v>
      </c>
      <c r="C8" s="36">
        <v>46</v>
      </c>
      <c r="D8" s="35" t="s">
        <v>107</v>
      </c>
      <c r="E8" s="35" t="s">
        <v>117</v>
      </c>
      <c r="F8" s="44" t="s">
        <v>109</v>
      </c>
      <c r="G8" s="38"/>
      <c r="H8" s="39"/>
      <c r="I8" s="40"/>
      <c r="J8" s="41" t="s">
        <v>109</v>
      </c>
      <c r="K8" s="45" t="s">
        <v>118</v>
      </c>
    </row>
    <row r="9" spans="1:11" ht="23.1" customHeight="1">
      <c r="A9" s="34">
        <v>5</v>
      </c>
      <c r="B9" s="35" t="s">
        <v>119</v>
      </c>
      <c r="C9" s="36">
        <v>55</v>
      </c>
      <c r="D9" s="35" t="s">
        <v>107</v>
      </c>
      <c r="E9" s="35" t="s">
        <v>120</v>
      </c>
      <c r="F9" s="37" t="s">
        <v>109</v>
      </c>
      <c r="G9" s="38"/>
      <c r="H9" s="39"/>
      <c r="I9" s="40"/>
      <c r="J9" s="41" t="s">
        <v>109</v>
      </c>
      <c r="K9" s="45" t="s">
        <v>121</v>
      </c>
    </row>
    <row r="10" spans="1:11" ht="23.1" customHeight="1">
      <c r="A10" s="34">
        <v>6</v>
      </c>
      <c r="B10" s="46" t="s">
        <v>67</v>
      </c>
      <c r="C10" s="36">
        <v>53</v>
      </c>
      <c r="D10" s="46" t="s">
        <v>107</v>
      </c>
      <c r="E10" s="46" t="s">
        <v>122</v>
      </c>
      <c r="F10" s="37" t="s">
        <v>109</v>
      </c>
      <c r="G10" s="38"/>
      <c r="H10" s="39"/>
      <c r="I10" s="40"/>
      <c r="J10" s="41" t="s">
        <v>109</v>
      </c>
      <c r="K10" s="45"/>
    </row>
    <row r="11" spans="1:11" ht="23.1" customHeight="1">
      <c r="A11" s="34">
        <v>7</v>
      </c>
      <c r="B11" s="35" t="s">
        <v>123</v>
      </c>
      <c r="C11" s="36">
        <v>57</v>
      </c>
      <c r="D11" s="35" t="s">
        <v>107</v>
      </c>
      <c r="E11" s="35" t="s">
        <v>124</v>
      </c>
      <c r="F11" s="37" t="s">
        <v>109</v>
      </c>
      <c r="G11" s="38"/>
      <c r="H11" s="39"/>
      <c r="I11" s="40"/>
      <c r="J11" s="41" t="s">
        <v>109</v>
      </c>
      <c r="K11" s="45"/>
    </row>
    <row r="12" spans="1:11" ht="23.1" customHeight="1">
      <c r="A12" s="34">
        <v>8</v>
      </c>
      <c r="B12" s="35" t="s">
        <v>125</v>
      </c>
      <c r="C12" s="36">
        <v>55</v>
      </c>
      <c r="D12" s="35" t="s">
        <v>107</v>
      </c>
      <c r="E12" s="35" t="s">
        <v>126</v>
      </c>
      <c r="F12" s="43" t="s">
        <v>127</v>
      </c>
      <c r="G12" s="38"/>
      <c r="H12" s="39"/>
      <c r="I12" s="40"/>
      <c r="J12" s="41" t="s">
        <v>109</v>
      </c>
      <c r="K12" s="45"/>
    </row>
    <row r="13" spans="1:11" ht="23.1" customHeight="1">
      <c r="A13" s="34">
        <v>9</v>
      </c>
      <c r="B13" s="35" t="s">
        <v>128</v>
      </c>
      <c r="C13" s="36">
        <v>51</v>
      </c>
      <c r="D13" s="35" t="s">
        <v>107</v>
      </c>
      <c r="E13" s="35" t="s">
        <v>129</v>
      </c>
      <c r="F13" s="37" t="s">
        <v>109</v>
      </c>
      <c r="G13" s="38"/>
      <c r="H13" s="39"/>
      <c r="I13" s="40"/>
      <c r="J13" s="41" t="s">
        <v>109</v>
      </c>
      <c r="K13" s="45" t="s">
        <v>121</v>
      </c>
    </row>
    <row r="14" spans="1:11" ht="23.1" customHeight="1">
      <c r="A14" s="34">
        <v>10</v>
      </c>
      <c r="B14" s="35" t="s">
        <v>130</v>
      </c>
      <c r="C14" s="36">
        <v>49</v>
      </c>
      <c r="D14" s="35" t="s">
        <v>107</v>
      </c>
      <c r="E14" s="35" t="s">
        <v>131</v>
      </c>
      <c r="F14" s="37" t="s">
        <v>109</v>
      </c>
      <c r="G14" s="38"/>
      <c r="H14" s="39"/>
      <c r="I14" s="40"/>
      <c r="J14" s="41" t="s">
        <v>109</v>
      </c>
      <c r="K14" s="45"/>
    </row>
    <row r="15" spans="1:11" ht="23.1" customHeight="1">
      <c r="A15" s="34">
        <v>11</v>
      </c>
      <c r="B15" s="35" t="s">
        <v>132</v>
      </c>
      <c r="C15" s="36">
        <v>59</v>
      </c>
      <c r="D15" s="35" t="s">
        <v>107</v>
      </c>
      <c r="E15" s="35" t="s">
        <v>134</v>
      </c>
      <c r="F15" s="37" t="s">
        <v>109</v>
      </c>
      <c r="G15" s="38"/>
      <c r="H15" s="39"/>
      <c r="I15" s="40"/>
      <c r="J15" s="41" t="s">
        <v>109</v>
      </c>
      <c r="K15" s="45" t="s">
        <v>121</v>
      </c>
    </row>
    <row r="16" spans="1:11" ht="23.1" customHeight="1">
      <c r="A16" s="34">
        <v>12</v>
      </c>
      <c r="B16" s="35" t="s">
        <v>135</v>
      </c>
      <c r="C16" s="36">
        <v>52</v>
      </c>
      <c r="D16" s="35" t="s">
        <v>107</v>
      </c>
      <c r="E16" s="35" t="s">
        <v>136</v>
      </c>
      <c r="F16" s="37" t="s">
        <v>109</v>
      </c>
      <c r="G16" s="38"/>
      <c r="H16" s="39"/>
      <c r="I16" s="40"/>
      <c r="J16" s="41" t="s">
        <v>109</v>
      </c>
      <c r="K16" s="45"/>
    </row>
    <row r="17" spans="1:11" ht="23.1" customHeight="1">
      <c r="A17" s="34">
        <v>13</v>
      </c>
      <c r="B17" s="35" t="s">
        <v>137</v>
      </c>
      <c r="C17" s="36">
        <v>54</v>
      </c>
      <c r="D17" s="35" t="s">
        <v>107</v>
      </c>
      <c r="E17" s="35" t="s">
        <v>138</v>
      </c>
      <c r="F17" s="37" t="s">
        <v>109</v>
      </c>
      <c r="G17" s="38"/>
      <c r="H17" s="39"/>
      <c r="I17" s="40"/>
      <c r="J17" s="41" t="s">
        <v>109</v>
      </c>
      <c r="K17" s="45" t="s">
        <v>121</v>
      </c>
    </row>
    <row r="18" spans="1:11" ht="23.1" customHeight="1">
      <c r="A18" s="34">
        <v>14</v>
      </c>
      <c r="B18" s="35" t="s">
        <v>139</v>
      </c>
      <c r="C18" s="36">
        <v>54</v>
      </c>
      <c r="D18" s="35" t="s">
        <v>107</v>
      </c>
      <c r="E18" s="35" t="s">
        <v>140</v>
      </c>
      <c r="F18" s="37" t="s">
        <v>109</v>
      </c>
      <c r="G18" s="38"/>
      <c r="H18" s="39"/>
      <c r="I18" s="40"/>
      <c r="J18" s="41" t="s">
        <v>109</v>
      </c>
      <c r="K18" s="45" t="s">
        <v>121</v>
      </c>
    </row>
    <row r="19" spans="1:11" ht="23.1" customHeight="1">
      <c r="A19" s="34">
        <v>15</v>
      </c>
      <c r="B19" s="35" t="s">
        <v>141</v>
      </c>
      <c r="C19" s="36">
        <v>52</v>
      </c>
      <c r="D19" s="35" t="s">
        <v>107</v>
      </c>
      <c r="E19" s="35" t="s">
        <v>143</v>
      </c>
      <c r="F19" s="37" t="s">
        <v>109</v>
      </c>
      <c r="G19" s="38"/>
      <c r="H19" s="39"/>
      <c r="I19" s="40"/>
      <c r="J19" s="41" t="s">
        <v>109</v>
      </c>
      <c r="K19" s="45"/>
    </row>
    <row r="20" spans="1:11" ht="23.1" customHeight="1">
      <c r="A20" s="34">
        <v>16</v>
      </c>
      <c r="B20" s="35" t="s">
        <v>144</v>
      </c>
      <c r="C20" s="36">
        <v>55</v>
      </c>
      <c r="D20" s="35" t="s">
        <v>107</v>
      </c>
      <c r="E20" s="35" t="s">
        <v>145</v>
      </c>
      <c r="F20" s="37" t="s">
        <v>109</v>
      </c>
      <c r="G20" s="38"/>
      <c r="H20" s="39"/>
      <c r="I20" s="40"/>
      <c r="J20" s="41" t="s">
        <v>109</v>
      </c>
      <c r="K20" s="45"/>
    </row>
    <row r="21" spans="1:11" ht="23.1" customHeight="1">
      <c r="A21" s="34">
        <v>17</v>
      </c>
      <c r="B21" s="35" t="s">
        <v>29</v>
      </c>
      <c r="C21" s="36">
        <v>48</v>
      </c>
      <c r="D21" s="35" t="s">
        <v>107</v>
      </c>
      <c r="E21" s="35" t="s">
        <v>146</v>
      </c>
      <c r="F21" s="37" t="s">
        <v>109</v>
      </c>
      <c r="G21" s="38"/>
      <c r="H21" s="39"/>
      <c r="I21" s="40"/>
      <c r="J21" s="41" t="s">
        <v>109</v>
      </c>
      <c r="K21" s="45" t="s">
        <v>121</v>
      </c>
    </row>
    <row r="22" spans="1:11" ht="23.1" customHeight="1">
      <c r="A22" s="34">
        <v>18</v>
      </c>
      <c r="B22" s="35" t="s">
        <v>73</v>
      </c>
      <c r="C22" s="36">
        <v>46</v>
      </c>
      <c r="D22" s="35" t="s">
        <v>107</v>
      </c>
      <c r="E22" s="35" t="s">
        <v>148</v>
      </c>
      <c r="F22" s="37" t="s">
        <v>109</v>
      </c>
      <c r="G22" s="47"/>
      <c r="H22" s="48"/>
      <c r="I22" s="49"/>
      <c r="J22" s="41" t="s">
        <v>109</v>
      </c>
      <c r="K22" s="45"/>
    </row>
    <row r="23" spans="1:11" ht="23.1" customHeight="1">
      <c r="A23" s="34">
        <v>19</v>
      </c>
      <c r="B23" s="35" t="s">
        <v>149</v>
      </c>
      <c r="C23" s="36">
        <v>48</v>
      </c>
      <c r="D23" s="35" t="s">
        <v>107</v>
      </c>
      <c r="E23" s="35" t="s">
        <v>150</v>
      </c>
      <c r="F23" s="37" t="s">
        <v>109</v>
      </c>
      <c r="G23" s="38"/>
      <c r="H23" s="39"/>
      <c r="I23" s="40"/>
      <c r="J23" s="41" t="s">
        <v>109</v>
      </c>
      <c r="K23" s="50" t="s">
        <v>110</v>
      </c>
    </row>
    <row r="24" spans="1:11" ht="23.1" customHeight="1">
      <c r="A24" s="34">
        <v>20</v>
      </c>
      <c r="B24" s="46" t="s">
        <v>151</v>
      </c>
      <c r="C24" s="36">
        <v>49</v>
      </c>
      <c r="D24" s="46" t="s">
        <v>153</v>
      </c>
      <c r="E24" s="46" t="s">
        <v>154</v>
      </c>
      <c r="F24" s="37" t="s">
        <v>109</v>
      </c>
      <c r="G24" s="38"/>
      <c r="H24" s="39"/>
      <c r="I24" s="40"/>
      <c r="J24" s="41" t="s">
        <v>109</v>
      </c>
      <c r="K24" s="45"/>
    </row>
    <row r="25" spans="1:11" ht="23.1" customHeight="1">
      <c r="A25" s="34">
        <v>21</v>
      </c>
      <c r="B25" s="46" t="s">
        <v>71</v>
      </c>
      <c r="C25" s="36">
        <v>59</v>
      </c>
      <c r="D25" s="46" t="s">
        <v>153</v>
      </c>
      <c r="E25" s="46" t="s">
        <v>155</v>
      </c>
      <c r="F25" s="37" t="s">
        <v>109</v>
      </c>
      <c r="G25" s="51"/>
      <c r="H25" s="52"/>
      <c r="I25" s="53"/>
      <c r="J25" s="41" t="s">
        <v>109</v>
      </c>
      <c r="K25" s="54" t="s">
        <v>121</v>
      </c>
    </row>
    <row r="26" spans="1:11" ht="23.1" customHeight="1">
      <c r="A26" s="34">
        <v>22</v>
      </c>
      <c r="B26" s="46" t="s">
        <v>156</v>
      </c>
      <c r="C26" s="36">
        <v>56</v>
      </c>
      <c r="D26" s="46" t="s">
        <v>153</v>
      </c>
      <c r="E26" s="46" t="s">
        <v>158</v>
      </c>
      <c r="F26" s="37" t="s">
        <v>109</v>
      </c>
      <c r="G26" s="38"/>
      <c r="H26" s="39"/>
      <c r="I26" s="40"/>
      <c r="J26" s="41" t="s">
        <v>109</v>
      </c>
      <c r="K26" s="45" t="s">
        <v>121</v>
      </c>
    </row>
    <row r="27" spans="1:11" ht="23.1" customHeight="1">
      <c r="A27" s="34">
        <v>23</v>
      </c>
      <c r="B27" s="46" t="s">
        <v>159</v>
      </c>
      <c r="C27" s="36">
        <v>56</v>
      </c>
      <c r="D27" s="46" t="s">
        <v>153</v>
      </c>
      <c r="E27" s="46" t="s">
        <v>160</v>
      </c>
      <c r="F27" s="37" t="s">
        <v>109</v>
      </c>
      <c r="G27" s="38"/>
      <c r="H27" s="39"/>
      <c r="I27" s="40"/>
      <c r="J27" s="41" t="s">
        <v>109</v>
      </c>
      <c r="K27" s="42"/>
    </row>
    <row r="28" spans="1:11" ht="23.1" customHeight="1">
      <c r="A28" s="34">
        <v>24</v>
      </c>
      <c r="B28" s="46" t="s">
        <v>161</v>
      </c>
      <c r="C28" s="36">
        <v>47</v>
      </c>
      <c r="D28" s="46" t="s">
        <v>153</v>
      </c>
      <c r="E28" s="46" t="s">
        <v>163</v>
      </c>
      <c r="F28" s="37" t="s">
        <v>109</v>
      </c>
      <c r="G28" s="38"/>
      <c r="H28" s="39"/>
      <c r="I28" s="40"/>
      <c r="J28" s="41" t="s">
        <v>109</v>
      </c>
      <c r="K28" s="42"/>
    </row>
    <row r="29" spans="1:11" ht="23.1" customHeight="1">
      <c r="A29" s="34">
        <v>25</v>
      </c>
      <c r="B29" s="35" t="s">
        <v>164</v>
      </c>
      <c r="C29" s="36">
        <v>56</v>
      </c>
      <c r="D29" s="35" t="s">
        <v>153</v>
      </c>
      <c r="E29" s="35" t="s">
        <v>166</v>
      </c>
      <c r="F29" s="37" t="s">
        <v>109</v>
      </c>
      <c r="G29" s="38"/>
      <c r="H29" s="39"/>
      <c r="I29" s="40"/>
      <c r="J29" s="41" t="s">
        <v>109</v>
      </c>
      <c r="K29" s="54" t="s">
        <v>121</v>
      </c>
    </row>
    <row r="30" spans="1:11" ht="23.1" customHeight="1">
      <c r="A30" s="34">
        <v>26</v>
      </c>
      <c r="B30" s="35" t="s">
        <v>167</v>
      </c>
      <c r="C30" s="36">
        <v>55</v>
      </c>
      <c r="D30" s="35" t="s">
        <v>153</v>
      </c>
      <c r="E30" s="35" t="s">
        <v>168</v>
      </c>
      <c r="F30" s="37" t="s">
        <v>109</v>
      </c>
      <c r="G30" s="38"/>
      <c r="H30" s="39"/>
      <c r="I30" s="40"/>
      <c r="J30" s="41" t="s">
        <v>109</v>
      </c>
      <c r="K30" s="54"/>
    </row>
    <row r="31" spans="1:11" s="56" customFormat="1" ht="23.1" customHeight="1">
      <c r="A31" s="34">
        <v>27</v>
      </c>
      <c r="B31" s="55" t="s">
        <v>169</v>
      </c>
      <c r="C31" s="36">
        <v>56</v>
      </c>
      <c r="D31" s="55" t="s">
        <v>153</v>
      </c>
      <c r="E31" s="55" t="s">
        <v>170</v>
      </c>
      <c r="F31" s="37" t="s">
        <v>109</v>
      </c>
      <c r="G31" s="38"/>
      <c r="H31" s="39"/>
      <c r="I31" s="40"/>
      <c r="J31" s="41" t="s">
        <v>109</v>
      </c>
      <c r="K31" s="54" t="s">
        <v>121</v>
      </c>
    </row>
    <row r="32" spans="1:11" ht="23.1" customHeight="1">
      <c r="A32" s="34">
        <v>28</v>
      </c>
      <c r="B32" s="46" t="s">
        <v>33</v>
      </c>
      <c r="C32" s="36">
        <v>53</v>
      </c>
      <c r="D32" s="46" t="s">
        <v>153</v>
      </c>
      <c r="E32" s="46" t="s">
        <v>171</v>
      </c>
      <c r="F32" s="37" t="s">
        <v>109</v>
      </c>
      <c r="G32" s="38"/>
      <c r="H32" s="39"/>
      <c r="I32" s="40"/>
      <c r="J32" s="41" t="s">
        <v>109</v>
      </c>
      <c r="K32" s="54" t="s">
        <v>121</v>
      </c>
    </row>
    <row r="33" spans="1:11" ht="23.1" customHeight="1">
      <c r="A33" s="34">
        <v>29</v>
      </c>
      <c r="B33" s="35" t="s">
        <v>49</v>
      </c>
      <c r="C33" s="36">
        <v>47</v>
      </c>
      <c r="D33" s="35" t="s">
        <v>153</v>
      </c>
      <c r="E33" s="35" t="s">
        <v>172</v>
      </c>
      <c r="F33" s="37"/>
      <c r="G33" s="38"/>
      <c r="H33" s="39"/>
      <c r="I33" s="40"/>
      <c r="J33" s="41"/>
      <c r="K33" s="54"/>
    </row>
    <row r="34" spans="1:11" ht="23.1" customHeight="1">
      <c r="A34" s="34">
        <v>30</v>
      </c>
      <c r="B34" s="35" t="s">
        <v>173</v>
      </c>
      <c r="C34" s="36">
        <v>57</v>
      </c>
      <c r="D34" s="35" t="s">
        <v>153</v>
      </c>
      <c r="E34" s="35" t="s">
        <v>174</v>
      </c>
      <c r="F34" s="37" t="s">
        <v>109</v>
      </c>
      <c r="G34" s="38"/>
      <c r="H34" s="39"/>
      <c r="I34" s="40"/>
      <c r="J34" s="41" t="s">
        <v>109</v>
      </c>
      <c r="K34" s="54"/>
    </row>
    <row r="35" spans="1:11" ht="23.1" customHeight="1">
      <c r="A35" s="34">
        <v>31</v>
      </c>
      <c r="B35" s="35" t="s">
        <v>175</v>
      </c>
      <c r="C35" s="36">
        <v>50</v>
      </c>
      <c r="D35" s="35" t="s">
        <v>153</v>
      </c>
      <c r="E35" s="35" t="s">
        <v>176</v>
      </c>
      <c r="F35" s="37" t="s">
        <v>109</v>
      </c>
      <c r="G35" s="38"/>
      <c r="H35" s="39"/>
      <c r="I35" s="40"/>
      <c r="J35" s="41" t="s">
        <v>109</v>
      </c>
      <c r="K35" s="54"/>
    </row>
    <row r="36" spans="1:11" ht="23.1" customHeight="1">
      <c r="A36" s="34">
        <v>32</v>
      </c>
      <c r="B36" s="35" t="s">
        <v>177</v>
      </c>
      <c r="C36" s="36">
        <v>51</v>
      </c>
      <c r="D36" s="35" t="s">
        <v>153</v>
      </c>
      <c r="E36" s="35" t="s">
        <v>178</v>
      </c>
      <c r="F36" s="37" t="s">
        <v>109</v>
      </c>
      <c r="G36" s="38"/>
      <c r="H36" s="39"/>
      <c r="I36" s="40"/>
      <c r="J36" s="41" t="s">
        <v>109</v>
      </c>
      <c r="K36" s="54"/>
    </row>
    <row r="37" spans="1:11" ht="23.1" customHeight="1">
      <c r="A37" s="34">
        <v>33</v>
      </c>
      <c r="B37" s="35" t="s">
        <v>179</v>
      </c>
      <c r="C37" s="36">
        <v>54</v>
      </c>
      <c r="D37" s="35" t="s">
        <v>153</v>
      </c>
      <c r="E37" s="35" t="s">
        <v>181</v>
      </c>
      <c r="F37" s="37" t="s">
        <v>109</v>
      </c>
      <c r="G37" s="51"/>
      <c r="H37" s="52"/>
      <c r="I37" s="53"/>
      <c r="J37" s="41" t="s">
        <v>109</v>
      </c>
      <c r="K37" s="54"/>
    </row>
    <row r="38" spans="1:11" ht="23.1" customHeight="1">
      <c r="A38" s="34">
        <v>34</v>
      </c>
      <c r="B38" s="35" t="s">
        <v>182</v>
      </c>
      <c r="C38" s="36">
        <v>56</v>
      </c>
      <c r="D38" s="35" t="s">
        <v>153</v>
      </c>
      <c r="E38" s="35" t="s">
        <v>183</v>
      </c>
      <c r="F38" s="37" t="s">
        <v>109</v>
      </c>
      <c r="G38" s="38"/>
      <c r="H38" s="39"/>
      <c r="I38" s="40"/>
      <c r="J38" s="41" t="s">
        <v>109</v>
      </c>
      <c r="K38" s="54"/>
    </row>
    <row r="39" spans="1:11" ht="23.1" customHeight="1">
      <c r="A39" s="34">
        <v>35</v>
      </c>
      <c r="B39" s="35" t="s">
        <v>184</v>
      </c>
      <c r="C39" s="36">
        <v>55</v>
      </c>
      <c r="D39" s="35" t="s">
        <v>153</v>
      </c>
      <c r="E39" s="35" t="s">
        <v>185</v>
      </c>
      <c r="F39" s="37" t="s">
        <v>109</v>
      </c>
      <c r="G39" s="51"/>
      <c r="H39" s="52"/>
      <c r="I39" s="53"/>
      <c r="J39" s="41" t="s">
        <v>109</v>
      </c>
      <c r="K39" s="54"/>
    </row>
    <row r="40" spans="1:11" ht="23.1" customHeight="1">
      <c r="A40" s="34">
        <v>36</v>
      </c>
      <c r="B40" s="35" t="s">
        <v>186</v>
      </c>
      <c r="C40" s="36">
        <v>47</v>
      </c>
      <c r="D40" s="35" t="s">
        <v>153</v>
      </c>
      <c r="E40" s="35" t="s">
        <v>187</v>
      </c>
      <c r="F40" s="37" t="s">
        <v>109</v>
      </c>
      <c r="G40" s="38"/>
      <c r="H40" s="39"/>
      <c r="I40" s="40"/>
      <c r="J40" s="41" t="s">
        <v>109</v>
      </c>
      <c r="K40" s="54"/>
    </row>
    <row r="41" spans="1:11" ht="23.1" customHeight="1" thickBot="1">
      <c r="A41" s="34">
        <v>37</v>
      </c>
      <c r="B41" s="35" t="s">
        <v>55</v>
      </c>
      <c r="C41" s="36">
        <v>58</v>
      </c>
      <c r="D41" s="35" t="s">
        <v>153</v>
      </c>
      <c r="E41" s="35" t="s">
        <v>189</v>
      </c>
      <c r="F41" s="37" t="s">
        <v>109</v>
      </c>
      <c r="G41" s="57"/>
      <c r="H41" s="39"/>
      <c r="I41" s="40"/>
      <c r="J41" s="41" t="s">
        <v>109</v>
      </c>
      <c r="K41" s="54" t="s">
        <v>85</v>
      </c>
    </row>
    <row r="42" spans="1:11" s="68" customFormat="1" ht="23.1" customHeight="1" thickBot="1">
      <c r="A42" s="58">
        <v>38</v>
      </c>
      <c r="B42" s="59" t="s">
        <v>93</v>
      </c>
      <c r="C42" s="58">
        <v>53</v>
      </c>
      <c r="D42" s="60" t="s">
        <v>153</v>
      </c>
      <c r="E42" s="61" t="s">
        <v>190</v>
      </c>
      <c r="F42" s="62"/>
      <c r="G42" s="63"/>
      <c r="H42" s="64"/>
      <c r="I42" s="65"/>
      <c r="J42" s="66" t="s">
        <v>109</v>
      </c>
      <c r="K42" s="67"/>
    </row>
    <row r="43" spans="1:11" s="70" customFormat="1" ht="20.100000000000001" customHeight="1" thickBot="1">
      <c r="A43" s="69"/>
      <c r="B43" s="890" t="s">
        <v>191</v>
      </c>
      <c r="C43" s="891"/>
      <c r="D43" s="891"/>
      <c r="E43" s="891"/>
      <c r="F43" s="891"/>
      <c r="G43" s="891"/>
      <c r="H43" s="891"/>
      <c r="I43" s="891"/>
      <c r="J43" s="891"/>
      <c r="K43" s="892"/>
    </row>
    <row r="44" spans="1:11" s="70" customFormat="1" ht="20.100000000000001" customHeight="1">
      <c r="A44" s="71" t="s">
        <v>192</v>
      </c>
      <c r="B44" s="72" t="s">
        <v>74</v>
      </c>
      <c r="C44" s="73" t="s">
        <v>193</v>
      </c>
      <c r="D44" s="74" t="s">
        <v>194</v>
      </c>
      <c r="E44" s="75" t="s">
        <v>195</v>
      </c>
      <c r="F44" s="76" t="s">
        <v>109</v>
      </c>
      <c r="G44" s="77"/>
      <c r="H44" s="77"/>
      <c r="I44" s="78"/>
      <c r="J44" s="79" t="s">
        <v>109</v>
      </c>
      <c r="K44" s="72"/>
    </row>
    <row r="45" spans="1:11" s="70" customFormat="1" ht="20.100000000000001" customHeight="1" thickBot="1">
      <c r="A45" s="80" t="s">
        <v>196</v>
      </c>
      <c r="B45" s="12" t="s">
        <v>76</v>
      </c>
      <c r="C45" s="81" t="s">
        <v>197</v>
      </c>
      <c r="D45" s="82" t="s">
        <v>198</v>
      </c>
      <c r="E45" s="83" t="s">
        <v>199</v>
      </c>
      <c r="F45" s="84" t="s">
        <v>109</v>
      </c>
      <c r="G45" s="85"/>
      <c r="H45" s="85"/>
      <c r="I45" s="86"/>
      <c r="J45" s="87" t="s">
        <v>109</v>
      </c>
      <c r="K45" s="88"/>
    </row>
    <row r="46" spans="1:11" s="70" customFormat="1" ht="20.100000000000001" customHeight="1" thickBot="1">
      <c r="A46" s="89"/>
      <c r="B46" s="893" t="s">
        <v>200</v>
      </c>
      <c r="C46" s="894"/>
      <c r="D46" s="894"/>
      <c r="E46" s="894"/>
      <c r="F46" s="894"/>
      <c r="G46" s="894"/>
      <c r="H46" s="894"/>
      <c r="I46" s="894"/>
      <c r="J46" s="894"/>
      <c r="K46" s="895"/>
    </row>
    <row r="47" spans="1:11" s="70" customFormat="1" ht="20.100000000000001" customHeight="1" thickBot="1">
      <c r="A47" s="90" t="s">
        <v>201</v>
      </c>
      <c r="B47" s="91" t="s">
        <v>77</v>
      </c>
      <c r="C47" s="92" t="s">
        <v>202</v>
      </c>
      <c r="D47" s="92" t="s">
        <v>153</v>
      </c>
      <c r="E47" s="93"/>
      <c r="F47" s="94" t="s">
        <v>109</v>
      </c>
      <c r="G47" s="95"/>
      <c r="H47" s="95"/>
      <c r="I47" s="95"/>
      <c r="J47" s="96" t="s">
        <v>109</v>
      </c>
      <c r="K47" s="97"/>
    </row>
    <row r="48" spans="1:11" s="70" customFormat="1" ht="20.100000000000001" customHeight="1" thickBot="1">
      <c r="A48" s="98"/>
      <c r="B48" s="896" t="s">
        <v>203</v>
      </c>
      <c r="C48" s="897"/>
      <c r="D48" s="897"/>
      <c r="E48" s="897"/>
      <c r="F48" s="897"/>
      <c r="G48" s="897"/>
      <c r="H48" s="897"/>
      <c r="I48" s="897"/>
      <c r="J48" s="897"/>
      <c r="K48" s="898"/>
    </row>
    <row r="49" spans="1:11" s="70" customFormat="1" ht="20.100000000000001" customHeight="1">
      <c r="A49" s="99" t="s">
        <v>204</v>
      </c>
      <c r="B49" s="100" t="s">
        <v>78</v>
      </c>
      <c r="C49" s="101" t="s">
        <v>197</v>
      </c>
      <c r="D49" s="102" t="s">
        <v>205</v>
      </c>
      <c r="E49" s="103" t="s">
        <v>206</v>
      </c>
      <c r="F49" s="104" t="s">
        <v>109</v>
      </c>
      <c r="G49" s="105"/>
      <c r="H49" s="77"/>
      <c r="I49" s="77"/>
      <c r="J49" s="106" t="s">
        <v>109</v>
      </c>
      <c r="K49" s="100"/>
    </row>
    <row r="50" spans="1:11" s="70" customFormat="1" ht="20.100000000000001" customHeight="1">
      <c r="A50" s="107" t="s">
        <v>207</v>
      </c>
      <c r="B50" s="9" t="s">
        <v>79</v>
      </c>
      <c r="C50" s="108" t="s">
        <v>208</v>
      </c>
      <c r="D50" s="82" t="s">
        <v>209</v>
      </c>
      <c r="E50" s="83" t="s">
        <v>210</v>
      </c>
      <c r="F50" s="109" t="s">
        <v>211</v>
      </c>
      <c r="G50" s="110"/>
      <c r="H50" s="111"/>
      <c r="I50" s="111"/>
      <c r="J50" s="112" t="s">
        <v>109</v>
      </c>
      <c r="K50" s="113"/>
    </row>
    <row r="51" spans="1:11" s="70" customFormat="1" ht="20.100000000000001" customHeight="1">
      <c r="A51" s="107" t="s">
        <v>212</v>
      </c>
      <c r="B51" s="9" t="s">
        <v>80</v>
      </c>
      <c r="C51" s="114" t="s">
        <v>213</v>
      </c>
      <c r="D51" s="102" t="s">
        <v>209</v>
      </c>
      <c r="E51" s="103" t="s">
        <v>214</v>
      </c>
      <c r="F51" s="115" t="s">
        <v>109</v>
      </c>
      <c r="G51" s="110"/>
      <c r="H51" s="111"/>
      <c r="I51" s="111"/>
      <c r="J51" s="112" t="s">
        <v>109</v>
      </c>
      <c r="K51" s="9"/>
    </row>
    <row r="52" spans="1:11" s="70" customFormat="1" ht="20.100000000000001" customHeight="1">
      <c r="A52" s="107"/>
      <c r="B52" s="116" t="s">
        <v>215</v>
      </c>
      <c r="C52" s="114"/>
      <c r="D52" s="102"/>
      <c r="E52" s="103"/>
      <c r="F52" s="115" t="s">
        <v>109</v>
      </c>
      <c r="G52" s="110"/>
      <c r="H52" s="111"/>
      <c r="I52" s="111"/>
      <c r="J52" s="112" t="s">
        <v>109</v>
      </c>
      <c r="K52" s="9"/>
    </row>
    <row r="53" spans="1:11" s="70" customFormat="1" ht="20.100000000000001" customHeight="1">
      <c r="A53" s="107" t="s">
        <v>216</v>
      </c>
      <c r="B53" s="9" t="s">
        <v>81</v>
      </c>
      <c r="C53" s="114" t="s">
        <v>217</v>
      </c>
      <c r="D53" s="102" t="s">
        <v>218</v>
      </c>
      <c r="E53" s="103" t="s">
        <v>214</v>
      </c>
      <c r="F53" s="109" t="s">
        <v>219</v>
      </c>
      <c r="G53" s="110"/>
      <c r="H53" s="111"/>
      <c r="I53" s="111"/>
      <c r="J53" s="112" t="s">
        <v>109</v>
      </c>
      <c r="K53" s="117" t="s">
        <v>220</v>
      </c>
    </row>
    <row r="54" spans="1:11" s="70" customFormat="1" ht="20.100000000000001" customHeight="1">
      <c r="A54" s="107"/>
      <c r="B54" s="9" t="s">
        <v>221</v>
      </c>
      <c r="C54" s="114"/>
      <c r="D54" s="102"/>
      <c r="E54" s="103"/>
      <c r="F54" s="109"/>
      <c r="G54" s="110"/>
      <c r="H54" s="111"/>
      <c r="I54" s="111"/>
      <c r="J54" s="112" t="s">
        <v>109</v>
      </c>
      <c r="K54" s="117"/>
    </row>
    <row r="55" spans="1:11" s="70" customFormat="1" ht="20.100000000000001" customHeight="1">
      <c r="A55" s="107" t="s">
        <v>213</v>
      </c>
      <c r="B55" s="118" t="s">
        <v>222</v>
      </c>
      <c r="C55" s="114" t="s">
        <v>213</v>
      </c>
      <c r="D55" s="102" t="s">
        <v>218</v>
      </c>
      <c r="E55" s="103" t="s">
        <v>210</v>
      </c>
      <c r="F55" s="109" t="s">
        <v>223</v>
      </c>
      <c r="G55" s="110"/>
      <c r="H55" s="111"/>
      <c r="I55" s="111"/>
      <c r="J55" s="112" t="s">
        <v>109</v>
      </c>
      <c r="K55" s="117" t="s">
        <v>224</v>
      </c>
    </row>
    <row r="56" spans="1:11" s="70" customFormat="1" ht="20.100000000000001" customHeight="1">
      <c r="A56" s="107" t="s">
        <v>225</v>
      </c>
      <c r="B56" s="9" t="s">
        <v>91</v>
      </c>
      <c r="C56" s="108" t="s">
        <v>226</v>
      </c>
      <c r="D56" s="82" t="s">
        <v>209</v>
      </c>
      <c r="E56" s="83"/>
      <c r="F56" s="115" t="s">
        <v>109</v>
      </c>
      <c r="G56" s="110"/>
      <c r="H56" s="111"/>
      <c r="I56" s="111"/>
      <c r="J56" s="112" t="s">
        <v>109</v>
      </c>
      <c r="K56" s="113"/>
    </row>
    <row r="57" spans="1:11" s="68" customFormat="1" ht="23.25" thickBot="1">
      <c r="A57" s="119">
        <v>48</v>
      </c>
      <c r="B57" s="12" t="s">
        <v>227</v>
      </c>
      <c r="C57" s="120" t="s">
        <v>109</v>
      </c>
      <c r="D57" s="102" t="s">
        <v>228</v>
      </c>
      <c r="E57" s="121" t="s">
        <v>109</v>
      </c>
      <c r="F57" s="122" t="s">
        <v>229</v>
      </c>
      <c r="G57" s="123"/>
      <c r="H57" s="124"/>
      <c r="I57" s="124"/>
      <c r="J57" s="66" t="s">
        <v>109</v>
      </c>
      <c r="K57" s="125"/>
    </row>
    <row r="59" spans="1:11">
      <c r="D59" s="126" t="e">
        <f>COUNTIF(#REF!,#REF!)</f>
        <v>#REF!</v>
      </c>
    </row>
    <row r="60" spans="1:11">
      <c r="D60" s="126" t="e">
        <f>COUNTIF(#REF!,#REF!)</f>
        <v>#REF!</v>
      </c>
    </row>
  </sheetData>
  <mergeCells count="12">
    <mergeCell ref="B43:K43"/>
    <mergeCell ref="B46:K46"/>
    <mergeCell ref="B48:K48"/>
    <mergeCell ref="A1:K1"/>
    <mergeCell ref="B3:B4"/>
    <mergeCell ref="C3:C4"/>
    <mergeCell ref="D3:D4"/>
    <mergeCell ref="E3:E4"/>
    <mergeCell ref="F3:G3"/>
    <mergeCell ref="H3:I3"/>
    <mergeCell ref="J3:J4"/>
    <mergeCell ref="K3:K4"/>
  </mergeCells>
  <pageMargins left="0.11811023622047245" right="0.11811023622047245" top="0.15748031496062992" bottom="0.15748031496062992" header="0" footer="0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13" zoomScale="60" zoomScaleNormal="78" workbookViewId="0">
      <selection activeCell="U19" sqref="U19"/>
    </sheetView>
  </sheetViews>
  <sheetFormatPr defaultRowHeight="15"/>
  <sheetData/>
  <pageMargins left="0.7" right="0.7" top="0.75" bottom="0.75" header="0.3" footer="0.3"/>
  <pageSetup paperSize="9" scale="7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view="pageBreakPreview" zoomScale="44" zoomScaleNormal="62" zoomScaleSheetLayoutView="44" workbookViewId="0">
      <pane ySplit="1" topLeftCell="A17" activePane="bottomLeft" state="frozen"/>
      <selection pane="bottomLeft" activeCell="N35" sqref="N35"/>
    </sheetView>
  </sheetViews>
  <sheetFormatPr defaultColWidth="9" defaultRowHeight="25.5"/>
  <cols>
    <col min="1" max="1" width="3.85546875" style="424" customWidth="1"/>
    <col min="2" max="2" width="5.42578125" style="424" customWidth="1"/>
    <col min="3" max="3" width="36.42578125" style="423" bestFit="1" customWidth="1"/>
    <col min="4" max="4" width="40.85546875" style="423" customWidth="1"/>
    <col min="5" max="5" width="16.140625" style="423" bestFit="1" customWidth="1"/>
    <col min="6" max="6" width="20.7109375" style="504" customWidth="1"/>
    <col min="7" max="7" width="10.85546875" style="424" customWidth="1"/>
    <col min="8" max="8" width="13" style="424" customWidth="1"/>
    <col min="9" max="9" width="22" style="424" customWidth="1"/>
    <col min="10" max="10" width="52.28515625" style="423" bestFit="1" customWidth="1"/>
    <col min="11" max="11" width="10.5703125" style="424" bestFit="1" customWidth="1"/>
    <col min="12" max="12" width="6" style="424" bestFit="1" customWidth="1"/>
    <col min="13" max="13" width="9.85546875" style="424" bestFit="1" customWidth="1"/>
    <col min="14" max="14" width="58.140625" style="424" customWidth="1"/>
    <col min="15" max="15" width="31.5703125" style="424" customWidth="1"/>
    <col min="16" max="16" width="36.85546875" style="424" customWidth="1"/>
    <col min="17" max="17" width="41.140625" style="424" customWidth="1"/>
    <col min="18" max="18" width="35.7109375" style="424" customWidth="1"/>
    <col min="19" max="19" width="22.42578125" style="424" bestFit="1" customWidth="1"/>
    <col min="20" max="20" width="15.140625" style="424" hidden="1" customWidth="1"/>
    <col min="21" max="21" width="12.5703125" style="423" hidden="1" customWidth="1"/>
    <col min="22" max="16384" width="9" style="423"/>
  </cols>
  <sheetData>
    <row r="1" spans="1:21" s="422" customFormat="1" ht="26.25">
      <c r="A1" s="559" t="s">
        <v>397</v>
      </c>
      <c r="B1" s="559" t="s">
        <v>398</v>
      </c>
      <c r="C1" s="559" t="s">
        <v>404</v>
      </c>
      <c r="D1" s="559" t="s">
        <v>518</v>
      </c>
      <c r="E1" s="559" t="s">
        <v>429</v>
      </c>
      <c r="F1" s="560" t="s">
        <v>419</v>
      </c>
      <c r="G1" s="559" t="s">
        <v>416</v>
      </c>
      <c r="H1" s="559" t="s">
        <v>417</v>
      </c>
      <c r="I1" s="559" t="s">
        <v>418</v>
      </c>
      <c r="J1" s="559" t="s">
        <v>8</v>
      </c>
      <c r="K1" s="559" t="s">
        <v>791</v>
      </c>
      <c r="L1" s="559" t="s">
        <v>793</v>
      </c>
      <c r="M1" s="559" t="s">
        <v>794</v>
      </c>
      <c r="N1" s="559" t="s">
        <v>2</v>
      </c>
      <c r="O1" s="559" t="s">
        <v>570</v>
      </c>
      <c r="P1" s="559" t="s">
        <v>420</v>
      </c>
      <c r="Q1" s="559" t="s">
        <v>510</v>
      </c>
      <c r="R1" s="559" t="s">
        <v>569</v>
      </c>
      <c r="S1" s="559" t="s">
        <v>513</v>
      </c>
      <c r="T1" s="559" t="s">
        <v>403</v>
      </c>
      <c r="U1" s="559" t="s">
        <v>422</v>
      </c>
    </row>
    <row r="2" spans="1:21" ht="25.5" customHeight="1">
      <c r="A2" s="561">
        <v>1</v>
      </c>
      <c r="B2" s="561" t="s">
        <v>400</v>
      </c>
      <c r="C2" s="562" t="s">
        <v>519</v>
      </c>
      <c r="D2" s="562" t="s">
        <v>547</v>
      </c>
      <c r="E2" s="563">
        <v>26530</v>
      </c>
      <c r="F2" s="564">
        <v>3501000239217</v>
      </c>
      <c r="G2" s="561">
        <f>2017-1972</f>
        <v>45</v>
      </c>
      <c r="H2" s="561"/>
      <c r="I2" s="561"/>
      <c r="J2" s="562" t="s">
        <v>520</v>
      </c>
      <c r="K2" s="561" t="s">
        <v>276</v>
      </c>
      <c r="L2" s="561" t="s">
        <v>276</v>
      </c>
      <c r="M2" s="561" t="s">
        <v>276</v>
      </c>
      <c r="N2" s="561" t="s">
        <v>568</v>
      </c>
      <c r="O2" s="561" t="s">
        <v>560</v>
      </c>
      <c r="P2" s="561" t="s">
        <v>511</v>
      </c>
      <c r="Q2" s="561" t="s">
        <v>512</v>
      </c>
      <c r="R2" s="561" t="s">
        <v>421</v>
      </c>
      <c r="S2" s="561" t="s">
        <v>560</v>
      </c>
      <c r="T2" s="565"/>
      <c r="U2" s="566"/>
    </row>
    <row r="3" spans="1:21">
      <c r="A3" s="561">
        <v>2</v>
      </c>
      <c r="B3" s="561" t="s">
        <v>400</v>
      </c>
      <c r="C3" s="562" t="s">
        <v>522</v>
      </c>
      <c r="D3" s="562" t="s">
        <v>544</v>
      </c>
      <c r="E3" s="567">
        <v>31530</v>
      </c>
      <c r="F3" s="564">
        <v>5501001235122</v>
      </c>
      <c r="G3" s="561">
        <f>2017-1986</f>
        <v>31</v>
      </c>
      <c r="H3" s="561"/>
      <c r="I3" s="561"/>
      <c r="J3" s="562" t="s">
        <v>521</v>
      </c>
      <c r="K3" s="561" t="s">
        <v>276</v>
      </c>
      <c r="L3" s="561" t="s">
        <v>276</v>
      </c>
      <c r="M3" s="561" t="s">
        <v>276</v>
      </c>
      <c r="N3" s="561" t="s">
        <v>568</v>
      </c>
      <c r="O3" s="561" t="s">
        <v>560</v>
      </c>
      <c r="P3" s="561" t="s">
        <v>511</v>
      </c>
      <c r="Q3" s="561" t="s">
        <v>512</v>
      </c>
      <c r="R3" s="561" t="s">
        <v>421</v>
      </c>
      <c r="S3" s="561" t="s">
        <v>560</v>
      </c>
      <c r="T3" s="565"/>
      <c r="U3" s="566"/>
    </row>
    <row r="4" spans="1:21">
      <c r="A4" s="561">
        <v>3</v>
      </c>
      <c r="B4" s="561" t="s">
        <v>400</v>
      </c>
      <c r="C4" s="562" t="s">
        <v>549</v>
      </c>
      <c r="D4" s="562" t="s">
        <v>545</v>
      </c>
      <c r="E4" s="567">
        <v>30534</v>
      </c>
      <c r="F4" s="564">
        <v>5501000120976</v>
      </c>
      <c r="G4" s="561">
        <f>2017-1983</f>
        <v>34</v>
      </c>
      <c r="H4" s="561"/>
      <c r="I4" s="561"/>
      <c r="J4" s="562" t="s">
        <v>521</v>
      </c>
      <c r="K4" s="561" t="s">
        <v>276</v>
      </c>
      <c r="L4" s="561" t="s">
        <v>276</v>
      </c>
      <c r="M4" s="561" t="s">
        <v>276</v>
      </c>
      <c r="N4" s="561" t="s">
        <v>568</v>
      </c>
      <c r="O4" s="561" t="s">
        <v>560</v>
      </c>
      <c r="P4" s="561" t="s">
        <v>511</v>
      </c>
      <c r="Q4" s="561" t="s">
        <v>512</v>
      </c>
      <c r="R4" s="561" t="s">
        <v>421</v>
      </c>
      <c r="S4" s="561" t="s">
        <v>560</v>
      </c>
      <c r="T4" s="568"/>
      <c r="U4" s="566"/>
    </row>
    <row r="5" spans="1:21">
      <c r="A5" s="561">
        <v>4</v>
      </c>
      <c r="B5" s="561" t="s">
        <v>399</v>
      </c>
      <c r="C5" s="562" t="s">
        <v>523</v>
      </c>
      <c r="D5" s="562" t="s">
        <v>683</v>
      </c>
      <c r="E5" s="567">
        <v>28154</v>
      </c>
      <c r="F5" s="564">
        <v>3501000237885</v>
      </c>
      <c r="G5" s="561">
        <f>2017-1977</f>
        <v>40</v>
      </c>
      <c r="H5" s="561"/>
      <c r="I5" s="561"/>
      <c r="J5" s="562" t="s">
        <v>524</v>
      </c>
      <c r="K5" s="561" t="s">
        <v>276</v>
      </c>
      <c r="L5" s="561" t="s">
        <v>276</v>
      </c>
      <c r="M5" s="561" t="s">
        <v>276</v>
      </c>
      <c r="N5" s="561" t="s">
        <v>568</v>
      </c>
      <c r="O5" s="561" t="s">
        <v>560</v>
      </c>
      <c r="P5" s="561" t="s">
        <v>511</v>
      </c>
      <c r="Q5" s="561" t="s">
        <v>512</v>
      </c>
      <c r="R5" s="561" t="s">
        <v>421</v>
      </c>
      <c r="S5" s="561" t="s">
        <v>560</v>
      </c>
      <c r="T5" s="568"/>
      <c r="U5" s="566"/>
    </row>
    <row r="6" spans="1:21">
      <c r="A6" s="561">
        <v>5</v>
      </c>
      <c r="B6" s="561" t="s">
        <v>399</v>
      </c>
      <c r="C6" s="562" t="s">
        <v>525</v>
      </c>
      <c r="D6" s="562" t="s">
        <v>546</v>
      </c>
      <c r="E6" s="567">
        <v>29107</v>
      </c>
      <c r="F6" s="564">
        <v>3501000236994</v>
      </c>
      <c r="G6" s="561">
        <f>2017-1979</f>
        <v>38</v>
      </c>
      <c r="H6" s="561"/>
      <c r="I6" s="561"/>
      <c r="J6" s="562" t="s">
        <v>526</v>
      </c>
      <c r="K6" s="561" t="s">
        <v>276</v>
      </c>
      <c r="L6" s="561" t="s">
        <v>276</v>
      </c>
      <c r="M6" s="561" t="s">
        <v>276</v>
      </c>
      <c r="N6" s="561" t="s">
        <v>568</v>
      </c>
      <c r="O6" s="561" t="s">
        <v>560</v>
      </c>
      <c r="P6" s="561" t="s">
        <v>511</v>
      </c>
      <c r="Q6" s="561" t="s">
        <v>512</v>
      </c>
      <c r="R6" s="561" t="s">
        <v>421</v>
      </c>
      <c r="S6" s="561" t="s">
        <v>560</v>
      </c>
      <c r="T6" s="565"/>
      <c r="U6" s="566"/>
    </row>
    <row r="7" spans="1:21">
      <c r="A7" s="561">
        <v>6</v>
      </c>
      <c r="B7" s="561" t="s">
        <v>400</v>
      </c>
      <c r="C7" s="562" t="s">
        <v>527</v>
      </c>
      <c r="D7" s="569" t="s">
        <v>540</v>
      </c>
      <c r="E7" s="570">
        <v>29281</v>
      </c>
      <c r="F7" s="571">
        <v>5501000022133</v>
      </c>
      <c r="G7" s="572">
        <f>2017-1980</f>
        <v>37</v>
      </c>
      <c r="H7" s="572"/>
      <c r="I7" s="572"/>
      <c r="J7" s="569" t="s">
        <v>528</v>
      </c>
      <c r="K7" s="561" t="s">
        <v>276</v>
      </c>
      <c r="L7" s="561" t="s">
        <v>276</v>
      </c>
      <c r="M7" s="561" t="s">
        <v>276</v>
      </c>
      <c r="N7" s="561" t="s">
        <v>568</v>
      </c>
      <c r="O7" s="561" t="s">
        <v>560</v>
      </c>
      <c r="P7" s="561" t="s">
        <v>511</v>
      </c>
      <c r="Q7" s="561" t="s">
        <v>512</v>
      </c>
      <c r="R7" s="561" t="s">
        <v>421</v>
      </c>
      <c r="S7" s="561" t="s">
        <v>560</v>
      </c>
      <c r="T7" s="565"/>
      <c r="U7" s="566"/>
    </row>
    <row r="8" spans="1:21">
      <c r="A8" s="561">
        <v>7</v>
      </c>
      <c r="B8" s="561" t="s">
        <v>400</v>
      </c>
      <c r="C8" s="562" t="s">
        <v>529</v>
      </c>
      <c r="D8" s="569" t="s">
        <v>548</v>
      </c>
      <c r="E8" s="570">
        <v>29681</v>
      </c>
      <c r="F8" s="571">
        <v>5500490002389</v>
      </c>
      <c r="G8" s="572">
        <f>2017-1981</f>
        <v>36</v>
      </c>
      <c r="H8" s="572"/>
      <c r="I8" s="572"/>
      <c r="J8" s="569"/>
      <c r="K8" s="561" t="s">
        <v>276</v>
      </c>
      <c r="L8" s="561" t="s">
        <v>276</v>
      </c>
      <c r="M8" s="561" t="s">
        <v>276</v>
      </c>
      <c r="N8" s="561" t="s">
        <v>568</v>
      </c>
      <c r="O8" s="561" t="s">
        <v>560</v>
      </c>
      <c r="P8" s="561" t="s">
        <v>511</v>
      </c>
      <c r="Q8" s="561" t="s">
        <v>512</v>
      </c>
      <c r="R8" s="561" t="s">
        <v>421</v>
      </c>
      <c r="S8" s="561" t="s">
        <v>560</v>
      </c>
      <c r="T8" s="565"/>
      <c r="U8" s="566"/>
    </row>
    <row r="9" spans="1:21">
      <c r="A9" s="561">
        <v>8</v>
      </c>
      <c r="B9" s="561" t="s">
        <v>400</v>
      </c>
      <c r="C9" s="562" t="s">
        <v>530</v>
      </c>
      <c r="D9" s="569" t="s">
        <v>551</v>
      </c>
      <c r="E9" s="570">
        <v>24686</v>
      </c>
      <c r="F9" s="571">
        <v>2500400002100</v>
      </c>
      <c r="G9" s="572">
        <f>2017-1967</f>
        <v>50</v>
      </c>
      <c r="H9" s="572"/>
      <c r="I9" s="572"/>
      <c r="J9" s="569"/>
      <c r="K9" s="561" t="s">
        <v>276</v>
      </c>
      <c r="L9" s="561" t="s">
        <v>276</v>
      </c>
      <c r="M9" s="561" t="s">
        <v>276</v>
      </c>
      <c r="N9" s="561" t="s">
        <v>568</v>
      </c>
      <c r="O9" s="561" t="s">
        <v>560</v>
      </c>
      <c r="P9" s="561" t="s">
        <v>511</v>
      </c>
      <c r="Q9" s="561" t="s">
        <v>512</v>
      </c>
      <c r="R9" s="561" t="s">
        <v>421</v>
      </c>
      <c r="S9" s="561" t="s">
        <v>560</v>
      </c>
      <c r="T9" s="565"/>
      <c r="U9" s="566"/>
    </row>
    <row r="10" spans="1:21">
      <c r="A10" s="561">
        <v>9</v>
      </c>
      <c r="B10" s="561" t="s">
        <v>400</v>
      </c>
      <c r="C10" s="562" t="s">
        <v>531</v>
      </c>
      <c r="D10" s="569" t="s">
        <v>550</v>
      </c>
      <c r="E10" s="570">
        <v>33856</v>
      </c>
      <c r="F10" s="571">
        <v>1579900444438</v>
      </c>
      <c r="G10" s="572">
        <f>2017-1992</f>
        <v>25</v>
      </c>
      <c r="H10" s="572"/>
      <c r="I10" s="572"/>
      <c r="J10" s="569"/>
      <c r="K10" s="561" t="s">
        <v>276</v>
      </c>
      <c r="L10" s="561" t="s">
        <v>276</v>
      </c>
      <c r="M10" s="561" t="s">
        <v>276</v>
      </c>
      <c r="N10" s="561" t="s">
        <v>568</v>
      </c>
      <c r="O10" s="561" t="s">
        <v>560</v>
      </c>
      <c r="P10" s="561" t="s">
        <v>511</v>
      </c>
      <c r="Q10" s="561" t="s">
        <v>512</v>
      </c>
      <c r="R10" s="561" t="s">
        <v>421</v>
      </c>
      <c r="S10" s="561" t="s">
        <v>560</v>
      </c>
      <c r="T10" s="565"/>
      <c r="U10" s="566"/>
    </row>
    <row r="11" spans="1:21">
      <c r="A11" s="561">
        <v>10</v>
      </c>
      <c r="B11" s="561" t="s">
        <v>400</v>
      </c>
      <c r="C11" s="562" t="s">
        <v>532</v>
      </c>
      <c r="D11" s="569" t="s">
        <v>541</v>
      </c>
      <c r="E11" s="570">
        <v>35364</v>
      </c>
      <c r="F11" s="571">
        <v>1501000087488</v>
      </c>
      <c r="G11" s="572">
        <f>2017-1996</f>
        <v>21</v>
      </c>
      <c r="H11" s="572"/>
      <c r="I11" s="572"/>
      <c r="J11" s="569"/>
      <c r="K11" s="561" t="s">
        <v>276</v>
      </c>
      <c r="L11" s="561" t="s">
        <v>276</v>
      </c>
      <c r="M11" s="561" t="s">
        <v>276</v>
      </c>
      <c r="N11" s="561" t="s">
        <v>568</v>
      </c>
      <c r="O11" s="561" t="s">
        <v>560</v>
      </c>
      <c r="P11" s="561" t="s">
        <v>511</v>
      </c>
      <c r="Q11" s="561" t="s">
        <v>512</v>
      </c>
      <c r="R11" s="561" t="s">
        <v>421</v>
      </c>
      <c r="S11" s="561" t="s">
        <v>560</v>
      </c>
      <c r="T11" s="565"/>
      <c r="U11" s="566"/>
    </row>
    <row r="12" spans="1:21">
      <c r="A12" s="561">
        <v>11</v>
      </c>
      <c r="B12" s="561" t="s">
        <v>400</v>
      </c>
      <c r="C12" s="562" t="s">
        <v>533</v>
      </c>
      <c r="D12" s="569" t="s">
        <v>542</v>
      </c>
      <c r="E12" s="570">
        <v>36451</v>
      </c>
      <c r="F12" s="571">
        <v>1579900850169</v>
      </c>
      <c r="G12" s="572">
        <f>2017-1999</f>
        <v>18</v>
      </c>
      <c r="H12" s="572"/>
      <c r="I12" s="572"/>
      <c r="J12" s="569"/>
      <c r="K12" s="561" t="s">
        <v>276</v>
      </c>
      <c r="L12" s="561" t="s">
        <v>276</v>
      </c>
      <c r="M12" s="561" t="s">
        <v>276</v>
      </c>
      <c r="N12" s="561" t="s">
        <v>568</v>
      </c>
      <c r="O12" s="561" t="s">
        <v>560</v>
      </c>
      <c r="P12" s="561" t="s">
        <v>511</v>
      </c>
      <c r="Q12" s="561" t="s">
        <v>512</v>
      </c>
      <c r="R12" s="561" t="s">
        <v>421</v>
      </c>
      <c r="S12" s="561" t="s">
        <v>560</v>
      </c>
      <c r="T12" s="565"/>
      <c r="U12" s="566"/>
    </row>
    <row r="13" spans="1:21">
      <c r="A13" s="561">
        <v>12</v>
      </c>
      <c r="B13" s="561" t="s">
        <v>399</v>
      </c>
      <c r="C13" s="562" t="s">
        <v>556</v>
      </c>
      <c r="D13" s="562" t="s">
        <v>557</v>
      </c>
      <c r="E13" s="570">
        <v>29868</v>
      </c>
      <c r="F13" s="571">
        <v>3501000238300</v>
      </c>
      <c r="G13" s="572">
        <f>2017-1981</f>
        <v>36</v>
      </c>
      <c r="H13" s="572"/>
      <c r="I13" s="572"/>
      <c r="J13" s="569"/>
      <c r="K13" s="561" t="s">
        <v>276</v>
      </c>
      <c r="L13" s="561" t="s">
        <v>276</v>
      </c>
      <c r="M13" s="561" t="s">
        <v>276</v>
      </c>
      <c r="N13" s="561" t="s">
        <v>568</v>
      </c>
      <c r="O13" s="561" t="s">
        <v>560</v>
      </c>
      <c r="P13" s="561" t="s">
        <v>511</v>
      </c>
      <c r="Q13" s="561" t="s">
        <v>512</v>
      </c>
      <c r="R13" s="561" t="s">
        <v>421</v>
      </c>
      <c r="S13" s="561" t="s">
        <v>560</v>
      </c>
      <c r="T13" s="565"/>
      <c r="U13" s="566"/>
    </row>
    <row r="14" spans="1:21">
      <c r="A14" s="561">
        <v>13</v>
      </c>
      <c r="B14" s="561" t="s">
        <v>399</v>
      </c>
      <c r="C14" s="562" t="s">
        <v>554</v>
      </c>
      <c r="D14" s="569" t="s">
        <v>552</v>
      </c>
      <c r="E14" s="570">
        <v>29087</v>
      </c>
      <c r="F14" s="571">
        <v>5501000005131</v>
      </c>
      <c r="G14" s="572">
        <f>2017-1979</f>
        <v>38</v>
      </c>
      <c r="H14" s="572"/>
      <c r="I14" s="572"/>
      <c r="J14" s="569"/>
      <c r="K14" s="561" t="s">
        <v>276</v>
      </c>
      <c r="L14" s="561" t="s">
        <v>276</v>
      </c>
      <c r="M14" s="561" t="s">
        <v>276</v>
      </c>
      <c r="N14" s="561" t="s">
        <v>568</v>
      </c>
      <c r="O14" s="561" t="s">
        <v>560</v>
      </c>
      <c r="P14" s="561" t="s">
        <v>511</v>
      </c>
      <c r="Q14" s="561" t="s">
        <v>567</v>
      </c>
      <c r="R14" s="561" t="s">
        <v>421</v>
      </c>
      <c r="S14" s="561" t="s">
        <v>560</v>
      </c>
      <c r="T14" s="565"/>
      <c r="U14" s="566"/>
    </row>
    <row r="15" spans="1:21">
      <c r="A15" s="561">
        <v>14</v>
      </c>
      <c r="B15" s="561" t="s">
        <v>399</v>
      </c>
      <c r="C15" s="562" t="s">
        <v>555</v>
      </c>
      <c r="D15" s="569" t="s">
        <v>552</v>
      </c>
      <c r="E15" s="570">
        <v>32844</v>
      </c>
      <c r="F15" s="571">
        <v>1501000064178</v>
      </c>
      <c r="G15" s="572">
        <f>2017-1989</f>
        <v>28</v>
      </c>
      <c r="H15" s="572"/>
      <c r="I15" s="572"/>
      <c r="J15" s="569"/>
      <c r="K15" s="561" t="s">
        <v>276</v>
      </c>
      <c r="L15" s="561" t="s">
        <v>276</v>
      </c>
      <c r="M15" s="561" t="s">
        <v>276</v>
      </c>
      <c r="N15" s="561" t="s">
        <v>568</v>
      </c>
      <c r="O15" s="561" t="s">
        <v>560</v>
      </c>
      <c r="P15" s="561" t="s">
        <v>511</v>
      </c>
      <c r="Q15" s="561" t="s">
        <v>567</v>
      </c>
      <c r="R15" s="561" t="s">
        <v>421</v>
      </c>
      <c r="S15" s="561" t="s">
        <v>560</v>
      </c>
      <c r="T15" s="565"/>
      <c r="U15" s="566"/>
    </row>
    <row r="16" spans="1:21">
      <c r="A16" s="561">
        <v>15</v>
      </c>
      <c r="B16" s="561" t="s">
        <v>399</v>
      </c>
      <c r="C16" s="562" t="s">
        <v>534</v>
      </c>
      <c r="D16" s="569" t="s">
        <v>553</v>
      </c>
      <c r="E16" s="570">
        <v>28496</v>
      </c>
      <c r="F16" s="571">
        <v>3501000239799</v>
      </c>
      <c r="G16" s="572">
        <f>2017-1978</f>
        <v>39</v>
      </c>
      <c r="H16" s="572"/>
      <c r="I16" s="572"/>
      <c r="J16" s="569"/>
      <c r="K16" s="561" t="s">
        <v>276</v>
      </c>
      <c r="L16" s="561" t="s">
        <v>276</v>
      </c>
      <c r="M16" s="561" t="s">
        <v>276</v>
      </c>
      <c r="N16" s="561" t="s">
        <v>568</v>
      </c>
      <c r="O16" s="561" t="s">
        <v>560</v>
      </c>
      <c r="P16" s="561" t="s">
        <v>511</v>
      </c>
      <c r="Q16" s="561" t="s">
        <v>567</v>
      </c>
      <c r="R16" s="561" t="s">
        <v>421</v>
      </c>
      <c r="S16" s="561" t="s">
        <v>560</v>
      </c>
      <c r="T16" s="565"/>
      <c r="U16" s="566"/>
    </row>
    <row r="17" spans="1:21">
      <c r="A17" s="561">
        <v>16</v>
      </c>
      <c r="B17" s="561" t="s">
        <v>400</v>
      </c>
      <c r="C17" s="562" t="s">
        <v>535</v>
      </c>
      <c r="D17" s="569" t="s">
        <v>543</v>
      </c>
      <c r="E17" s="570">
        <v>28224</v>
      </c>
      <c r="F17" s="571">
        <v>5501000005123</v>
      </c>
      <c r="G17" s="572">
        <f>2017-1977</f>
        <v>40</v>
      </c>
      <c r="H17" s="572"/>
      <c r="I17" s="572"/>
      <c r="J17" s="569"/>
      <c r="K17" s="561" t="s">
        <v>276</v>
      </c>
      <c r="L17" s="561" t="s">
        <v>276</v>
      </c>
      <c r="M17" s="561" t="s">
        <v>276</v>
      </c>
      <c r="N17" s="561" t="s">
        <v>568</v>
      </c>
      <c r="O17" s="561" t="s">
        <v>560</v>
      </c>
      <c r="P17" s="561" t="s">
        <v>511</v>
      </c>
      <c r="Q17" s="561" t="s">
        <v>567</v>
      </c>
      <c r="R17" s="561" t="s">
        <v>421</v>
      </c>
      <c r="S17" s="561" t="s">
        <v>560</v>
      </c>
      <c r="T17" s="565"/>
      <c r="U17" s="566"/>
    </row>
    <row r="18" spans="1:21">
      <c r="A18" s="561">
        <v>17</v>
      </c>
      <c r="B18" s="561" t="s">
        <v>400</v>
      </c>
      <c r="C18" s="562" t="s">
        <v>538</v>
      </c>
      <c r="D18" s="569" t="s">
        <v>539</v>
      </c>
      <c r="E18" s="567">
        <v>24826</v>
      </c>
      <c r="F18" s="571">
        <v>5501000027160</v>
      </c>
      <c r="G18" s="572">
        <f>2017-1967</f>
        <v>50</v>
      </c>
      <c r="H18" s="572"/>
      <c r="I18" s="572"/>
      <c r="J18" s="569"/>
      <c r="K18" s="561" t="s">
        <v>276</v>
      </c>
      <c r="L18" s="561" t="s">
        <v>276</v>
      </c>
      <c r="M18" s="561" t="s">
        <v>276</v>
      </c>
      <c r="N18" s="561" t="s">
        <v>568</v>
      </c>
      <c r="O18" s="561" t="s">
        <v>560</v>
      </c>
      <c r="P18" s="561" t="s">
        <v>511</v>
      </c>
      <c r="Q18" s="561" t="s">
        <v>567</v>
      </c>
      <c r="R18" s="561" t="s">
        <v>421</v>
      </c>
      <c r="S18" s="561" t="s">
        <v>560</v>
      </c>
      <c r="T18" s="565"/>
      <c r="U18" s="566"/>
    </row>
    <row r="19" spans="1:21">
      <c r="A19" s="561">
        <v>18</v>
      </c>
      <c r="B19" s="561" t="s">
        <v>400</v>
      </c>
      <c r="C19" s="562" t="s">
        <v>558</v>
      </c>
      <c r="D19" s="569" t="s">
        <v>559</v>
      </c>
      <c r="E19" s="570">
        <v>33393</v>
      </c>
      <c r="F19" s="571">
        <v>1959900277767</v>
      </c>
      <c r="G19" s="572">
        <f>2017-1991</f>
        <v>26</v>
      </c>
      <c r="H19" s="572" t="s">
        <v>610</v>
      </c>
      <c r="I19" s="572" t="s">
        <v>606</v>
      </c>
      <c r="J19" s="573" t="s">
        <v>608</v>
      </c>
      <c r="K19" s="561" t="s">
        <v>276</v>
      </c>
      <c r="L19" s="561" t="s">
        <v>276</v>
      </c>
      <c r="M19" s="561" t="s">
        <v>276</v>
      </c>
      <c r="N19" s="561" t="s">
        <v>568</v>
      </c>
      <c r="O19" s="561" t="s">
        <v>560</v>
      </c>
      <c r="P19" s="561" t="s">
        <v>511</v>
      </c>
      <c r="Q19" s="561" t="s">
        <v>567</v>
      </c>
      <c r="R19" s="561" t="s">
        <v>421</v>
      </c>
      <c r="S19" s="561" t="s">
        <v>560</v>
      </c>
      <c r="T19" s="565"/>
      <c r="U19" s="566"/>
    </row>
    <row r="20" spans="1:21">
      <c r="A20" s="561">
        <v>19</v>
      </c>
      <c r="B20" s="561" t="s">
        <v>400</v>
      </c>
      <c r="C20" s="562" t="s">
        <v>607</v>
      </c>
      <c r="D20" s="569" t="s">
        <v>566</v>
      </c>
      <c r="E20" s="570">
        <v>27186</v>
      </c>
      <c r="F20" s="571">
        <v>3101700367084</v>
      </c>
      <c r="G20" s="572">
        <f>2017-1974</f>
        <v>43</v>
      </c>
      <c r="H20" s="572"/>
      <c r="I20" s="572"/>
      <c r="J20" s="573" t="s">
        <v>609</v>
      </c>
      <c r="K20" s="561" t="s">
        <v>276</v>
      </c>
      <c r="L20" s="561" t="s">
        <v>276</v>
      </c>
      <c r="M20" s="561" t="s">
        <v>276</v>
      </c>
      <c r="N20" s="561" t="s">
        <v>568</v>
      </c>
      <c r="O20" s="561" t="s">
        <v>560</v>
      </c>
      <c r="P20" s="561" t="s">
        <v>511</v>
      </c>
      <c r="Q20" s="561" t="s">
        <v>567</v>
      </c>
      <c r="R20" s="561" t="s">
        <v>421</v>
      </c>
      <c r="S20" s="561" t="s">
        <v>560</v>
      </c>
      <c r="T20" s="565"/>
      <c r="U20" s="566"/>
    </row>
    <row r="21" spans="1:21" s="426" customFormat="1">
      <c r="A21" s="561">
        <v>20</v>
      </c>
      <c r="B21" s="561" t="s">
        <v>400</v>
      </c>
      <c r="C21" s="574" t="s">
        <v>433</v>
      </c>
      <c r="D21" s="575" t="s">
        <v>563</v>
      </c>
      <c r="E21" s="576">
        <v>22421</v>
      </c>
      <c r="F21" s="577">
        <v>3570900090022</v>
      </c>
      <c r="G21" s="578">
        <f>2017-1961</f>
        <v>56</v>
      </c>
      <c r="H21" s="578"/>
      <c r="I21" s="578"/>
      <c r="J21" s="566" t="s">
        <v>617</v>
      </c>
      <c r="K21" s="561" t="s">
        <v>276</v>
      </c>
      <c r="L21" s="561" t="s">
        <v>276</v>
      </c>
      <c r="M21" s="561" t="s">
        <v>276</v>
      </c>
      <c r="N21" s="561" t="s">
        <v>568</v>
      </c>
      <c r="O21" s="561" t="s">
        <v>560</v>
      </c>
      <c r="P21" s="561" t="s">
        <v>511</v>
      </c>
      <c r="Q21" s="561" t="s">
        <v>567</v>
      </c>
      <c r="R21" s="561" t="s">
        <v>421</v>
      </c>
      <c r="S21" s="561" t="s">
        <v>560</v>
      </c>
      <c r="T21" s="562"/>
      <c r="U21" s="566"/>
    </row>
    <row r="22" spans="1:21" s="426" customFormat="1">
      <c r="A22" s="561">
        <v>21</v>
      </c>
      <c r="B22" s="561" t="s">
        <v>399</v>
      </c>
      <c r="C22" s="574" t="s">
        <v>612</v>
      </c>
      <c r="D22" s="575" t="s">
        <v>614</v>
      </c>
      <c r="E22" s="576">
        <v>33097</v>
      </c>
      <c r="F22" s="577">
        <v>1360800051217</v>
      </c>
      <c r="G22" s="578">
        <f>2017-1990</f>
        <v>27</v>
      </c>
      <c r="H22" s="578"/>
      <c r="I22" s="578"/>
      <c r="J22" s="566" t="s">
        <v>616</v>
      </c>
      <c r="K22" s="561" t="s">
        <v>276</v>
      </c>
      <c r="L22" s="561" t="s">
        <v>276</v>
      </c>
      <c r="M22" s="561" t="s">
        <v>276</v>
      </c>
      <c r="N22" s="561" t="s">
        <v>615</v>
      </c>
      <c r="O22" s="632" t="s">
        <v>320</v>
      </c>
      <c r="P22" s="561" t="s">
        <v>511</v>
      </c>
      <c r="Q22" s="561" t="s">
        <v>567</v>
      </c>
      <c r="R22" s="561" t="s">
        <v>620</v>
      </c>
      <c r="S22" s="562"/>
      <c r="T22" s="562"/>
      <c r="U22" s="566"/>
    </row>
    <row r="23" spans="1:21" s="426" customFormat="1">
      <c r="A23" s="561">
        <v>22</v>
      </c>
      <c r="B23" s="561" t="s">
        <v>400</v>
      </c>
      <c r="C23" s="574" t="s">
        <v>561</v>
      </c>
      <c r="D23" s="575" t="s">
        <v>562</v>
      </c>
      <c r="E23" s="576">
        <v>31631</v>
      </c>
      <c r="F23" s="577">
        <v>1550190000132</v>
      </c>
      <c r="G23" s="578">
        <f>2017-1986</f>
        <v>31</v>
      </c>
      <c r="H23" s="578"/>
      <c r="I23" s="578"/>
      <c r="J23" s="566" t="s">
        <v>565</v>
      </c>
      <c r="K23" s="634" t="s">
        <v>320</v>
      </c>
      <c r="L23" s="561" t="s">
        <v>276</v>
      </c>
      <c r="M23" s="561" t="s">
        <v>276</v>
      </c>
      <c r="N23" s="561" t="s">
        <v>613</v>
      </c>
      <c r="O23" s="632" t="s">
        <v>320</v>
      </c>
      <c r="P23" s="561" t="s">
        <v>511</v>
      </c>
      <c r="Q23" s="561" t="s">
        <v>567</v>
      </c>
      <c r="R23" s="561" t="s">
        <v>619</v>
      </c>
      <c r="S23" s="562"/>
      <c r="T23" s="562"/>
      <c r="U23" s="566"/>
    </row>
    <row r="24" spans="1:21" s="426" customFormat="1">
      <c r="A24" s="561">
        <v>23</v>
      </c>
      <c r="B24" s="561" t="s">
        <v>400</v>
      </c>
      <c r="C24" s="574" t="s">
        <v>537</v>
      </c>
      <c r="D24" s="575" t="s">
        <v>572</v>
      </c>
      <c r="E24" s="579" t="s">
        <v>573</v>
      </c>
      <c r="F24" s="577">
        <v>3300200736762</v>
      </c>
      <c r="G24" s="578">
        <f>2017-1965</f>
        <v>52</v>
      </c>
      <c r="H24" s="578"/>
      <c r="I24" s="578"/>
      <c r="J24" s="566" t="s">
        <v>509</v>
      </c>
      <c r="K24" s="561" t="s">
        <v>276</v>
      </c>
      <c r="L24" s="561" t="s">
        <v>276</v>
      </c>
      <c r="M24" s="561" t="s">
        <v>276</v>
      </c>
      <c r="N24" s="561" t="s">
        <v>786</v>
      </c>
      <c r="O24" s="561" t="s">
        <v>560</v>
      </c>
      <c r="P24" s="561" t="s">
        <v>511</v>
      </c>
      <c r="Q24" s="561" t="s">
        <v>567</v>
      </c>
      <c r="R24" s="561" t="s">
        <v>618</v>
      </c>
      <c r="S24" s="633" t="s">
        <v>792</v>
      </c>
      <c r="T24" s="562"/>
      <c r="U24" s="566"/>
    </row>
    <row r="25" spans="1:21" s="426" customFormat="1">
      <c r="A25" s="561">
        <v>24</v>
      </c>
      <c r="B25" s="561" t="s">
        <v>400</v>
      </c>
      <c r="C25" s="574" t="s">
        <v>536</v>
      </c>
      <c r="D25" s="575" t="s">
        <v>571</v>
      </c>
      <c r="E25" s="576">
        <v>22987</v>
      </c>
      <c r="F25" s="577">
        <v>3100901664557</v>
      </c>
      <c r="G25" s="578">
        <f>2017-1962</f>
        <v>55</v>
      </c>
      <c r="H25" s="578"/>
      <c r="I25" s="578"/>
      <c r="J25" s="566" t="s">
        <v>509</v>
      </c>
      <c r="K25" s="561" t="s">
        <v>276</v>
      </c>
      <c r="L25" s="561" t="s">
        <v>276</v>
      </c>
      <c r="M25" s="561" t="s">
        <v>276</v>
      </c>
      <c r="N25" s="561" t="s">
        <v>786</v>
      </c>
      <c r="O25" s="561" t="s">
        <v>560</v>
      </c>
      <c r="P25" s="561" t="s">
        <v>511</v>
      </c>
      <c r="Q25" s="561" t="s">
        <v>567</v>
      </c>
      <c r="R25" s="561" t="s">
        <v>618</v>
      </c>
      <c r="S25" s="633" t="s">
        <v>792</v>
      </c>
      <c r="T25" s="562"/>
      <c r="U25" s="566"/>
    </row>
    <row r="26" spans="1:21">
      <c r="A26" s="561">
        <v>25</v>
      </c>
      <c r="B26" s="561" t="s">
        <v>400</v>
      </c>
      <c r="C26" s="574" t="s">
        <v>564</v>
      </c>
      <c r="D26" s="573"/>
      <c r="E26" s="569"/>
      <c r="F26" s="571"/>
      <c r="G26" s="572"/>
      <c r="H26" s="572"/>
      <c r="I26" s="572"/>
      <c r="J26" s="569"/>
      <c r="K26" s="572"/>
      <c r="L26" s="572"/>
      <c r="M26" s="572"/>
      <c r="N26" s="572"/>
      <c r="O26" s="632" t="s">
        <v>320</v>
      </c>
      <c r="P26" s="561" t="s">
        <v>787</v>
      </c>
      <c r="Q26" s="561"/>
      <c r="R26" s="561"/>
      <c r="S26" s="561"/>
      <c r="T26" s="565"/>
      <c r="U26" s="566"/>
    </row>
    <row r="27" spans="1:21">
      <c r="A27" s="561">
        <v>26</v>
      </c>
      <c r="B27" s="561" t="s">
        <v>400</v>
      </c>
      <c r="C27" s="574" t="s">
        <v>430</v>
      </c>
      <c r="D27" s="573"/>
      <c r="E27" s="569"/>
      <c r="F27" s="571"/>
      <c r="G27" s="572"/>
      <c r="H27" s="572"/>
      <c r="I27" s="572"/>
      <c r="J27" s="569"/>
      <c r="K27" s="561" t="s">
        <v>276</v>
      </c>
      <c r="L27" s="561" t="s">
        <v>276</v>
      </c>
      <c r="M27" s="572" t="s">
        <v>792</v>
      </c>
      <c r="N27" s="572" t="s">
        <v>789</v>
      </c>
      <c r="O27" s="632" t="s">
        <v>320</v>
      </c>
      <c r="P27" s="561"/>
      <c r="Q27" s="561"/>
      <c r="R27" s="561"/>
      <c r="S27" s="561"/>
      <c r="T27" s="565"/>
      <c r="U27" s="566"/>
    </row>
    <row r="28" spans="1:21">
      <c r="A28" s="561">
        <v>27</v>
      </c>
      <c r="B28" s="561" t="s">
        <v>400</v>
      </c>
      <c r="C28" s="574" t="s">
        <v>790</v>
      </c>
      <c r="D28" s="569"/>
      <c r="E28" s="573"/>
      <c r="F28" s="571"/>
      <c r="G28" s="572"/>
      <c r="H28" s="572"/>
      <c r="I28" s="572"/>
      <c r="J28" s="569"/>
      <c r="K28" s="561" t="s">
        <v>795</v>
      </c>
      <c r="L28" s="561"/>
      <c r="M28" s="572"/>
      <c r="N28" s="572" t="s">
        <v>622</v>
      </c>
      <c r="O28" s="561" t="s">
        <v>560</v>
      </c>
      <c r="P28" s="561"/>
      <c r="Q28" s="561"/>
      <c r="R28" s="561"/>
      <c r="S28" s="561"/>
      <c r="T28" s="565"/>
      <c r="U28" s="566"/>
    </row>
    <row r="29" spans="1:21">
      <c r="A29" s="561">
        <v>28</v>
      </c>
      <c r="B29" s="561" t="s">
        <v>399</v>
      </c>
      <c r="C29" s="574" t="s">
        <v>431</v>
      </c>
      <c r="D29" s="573"/>
      <c r="E29" s="569"/>
      <c r="F29" s="571"/>
      <c r="G29" s="572"/>
      <c r="H29" s="572"/>
      <c r="I29" s="572"/>
      <c r="J29" s="569"/>
      <c r="K29" s="635" t="s">
        <v>320</v>
      </c>
      <c r="L29" s="635" t="s">
        <v>796</v>
      </c>
      <c r="M29" s="572" t="s">
        <v>792</v>
      </c>
      <c r="N29" s="572"/>
      <c r="O29" s="561"/>
      <c r="P29" s="561"/>
      <c r="Q29" s="561"/>
      <c r="R29" s="561"/>
      <c r="S29" s="561"/>
      <c r="T29" s="565"/>
      <c r="U29" s="566"/>
    </row>
    <row r="30" spans="1:21" s="426" customFormat="1">
      <c r="A30" s="561">
        <v>29</v>
      </c>
      <c r="B30" s="561" t="s">
        <v>399</v>
      </c>
      <c r="C30" s="575" t="s">
        <v>453</v>
      </c>
      <c r="D30" s="575"/>
      <c r="E30" s="566"/>
      <c r="F30" s="577"/>
      <c r="G30" s="578"/>
      <c r="H30" s="578"/>
      <c r="I30" s="578"/>
      <c r="J30" s="566"/>
      <c r="K30" s="561" t="s">
        <v>276</v>
      </c>
      <c r="L30" s="561" t="s">
        <v>276</v>
      </c>
      <c r="M30" s="572" t="s">
        <v>792</v>
      </c>
      <c r="N30" s="578" t="s">
        <v>788</v>
      </c>
      <c r="O30" s="561"/>
      <c r="P30" s="562"/>
      <c r="Q30" s="561" t="s">
        <v>621</v>
      </c>
      <c r="R30" s="562"/>
      <c r="S30" s="562"/>
      <c r="T30" s="562"/>
      <c r="U30" s="566"/>
    </row>
    <row r="31" spans="1:21" s="426" customFormat="1">
      <c r="A31" s="561">
        <v>30</v>
      </c>
      <c r="B31" s="561" t="s">
        <v>399</v>
      </c>
      <c r="C31" s="575" t="s">
        <v>432</v>
      </c>
      <c r="D31" s="580"/>
      <c r="E31" s="566"/>
      <c r="F31" s="577"/>
      <c r="G31" s="578"/>
      <c r="H31" s="578"/>
      <c r="I31" s="578"/>
      <c r="J31" s="566"/>
      <c r="K31" s="561" t="s">
        <v>276</v>
      </c>
      <c r="L31" s="632" t="s">
        <v>320</v>
      </c>
      <c r="M31" s="634" t="s">
        <v>320</v>
      </c>
      <c r="N31" s="578" t="s">
        <v>791</v>
      </c>
      <c r="O31" s="561"/>
      <c r="P31" s="562"/>
      <c r="Q31" s="562"/>
      <c r="R31" s="562"/>
      <c r="S31" s="562"/>
      <c r="T31" s="562"/>
      <c r="U31" s="566"/>
    </row>
    <row r="32" spans="1:21" s="426" customFormat="1">
      <c r="A32" s="561">
        <v>31</v>
      </c>
      <c r="B32" s="561" t="s">
        <v>400</v>
      </c>
      <c r="C32" s="575" t="s">
        <v>434</v>
      </c>
      <c r="D32" s="575"/>
      <c r="E32" s="566"/>
      <c r="F32" s="577"/>
      <c r="G32" s="578"/>
      <c r="H32" s="578"/>
      <c r="I32" s="578"/>
      <c r="J32" s="566"/>
      <c r="K32" s="561" t="s">
        <v>276</v>
      </c>
      <c r="L32" s="632" t="s">
        <v>320</v>
      </c>
      <c r="M32" s="634" t="s">
        <v>320</v>
      </c>
      <c r="N32" s="578" t="s">
        <v>791</v>
      </c>
      <c r="O32" s="561"/>
      <c r="P32" s="562"/>
      <c r="Q32" s="562"/>
      <c r="R32" s="562"/>
      <c r="S32" s="562"/>
      <c r="T32" s="562"/>
      <c r="U32" s="566"/>
    </row>
    <row r="33" spans="1:21" s="426" customFormat="1">
      <c r="A33" s="561">
        <v>32</v>
      </c>
      <c r="B33" s="561" t="s">
        <v>399</v>
      </c>
      <c r="C33" s="575" t="s">
        <v>797</v>
      </c>
      <c r="D33" s="575"/>
      <c r="E33" s="566"/>
      <c r="F33" s="577"/>
      <c r="G33" s="578"/>
      <c r="H33" s="578"/>
      <c r="I33" s="578"/>
      <c r="J33" s="566"/>
      <c r="K33" s="632" t="s">
        <v>320</v>
      </c>
      <c r="L33" s="561" t="s">
        <v>276</v>
      </c>
      <c r="M33" s="634" t="s">
        <v>320</v>
      </c>
      <c r="N33" s="578"/>
      <c r="O33" s="561"/>
      <c r="P33" s="562"/>
      <c r="Q33" s="562"/>
      <c r="R33" s="562"/>
      <c r="S33" s="562"/>
      <c r="T33" s="562"/>
      <c r="U33" s="566"/>
    </row>
    <row r="34" spans="1:21" s="426" customFormat="1">
      <c r="A34" s="561">
        <v>33</v>
      </c>
      <c r="B34" s="561" t="s">
        <v>400</v>
      </c>
      <c r="C34" s="575" t="s">
        <v>508</v>
      </c>
      <c r="D34" s="575"/>
      <c r="E34" s="566"/>
      <c r="F34" s="577"/>
      <c r="G34" s="578"/>
      <c r="H34" s="578"/>
      <c r="I34" s="578"/>
      <c r="J34" s="566"/>
      <c r="K34" s="561" t="s">
        <v>276</v>
      </c>
      <c r="L34" s="561" t="s">
        <v>276</v>
      </c>
      <c r="M34" s="634" t="s">
        <v>320</v>
      </c>
      <c r="N34" s="578"/>
      <c r="O34" s="561"/>
      <c r="P34" s="562"/>
      <c r="Q34" s="562"/>
      <c r="R34" s="562"/>
      <c r="S34" s="562"/>
      <c r="T34" s="562"/>
      <c r="U34" s="566"/>
    </row>
    <row r="35" spans="1:21" s="426" customFormat="1">
      <c r="A35" s="561">
        <v>34</v>
      </c>
      <c r="B35" s="561" t="s">
        <v>400</v>
      </c>
      <c r="C35" s="575" t="s">
        <v>798</v>
      </c>
      <c r="D35" s="575"/>
      <c r="E35" s="566"/>
      <c r="F35" s="577"/>
      <c r="G35" s="578"/>
      <c r="H35" s="578"/>
      <c r="I35" s="578"/>
      <c r="J35" s="566"/>
      <c r="K35" s="561" t="s">
        <v>276</v>
      </c>
      <c r="L35" s="561" t="s">
        <v>276</v>
      </c>
      <c r="M35" s="634" t="s">
        <v>320</v>
      </c>
      <c r="N35" s="578"/>
      <c r="O35" s="561"/>
      <c r="P35" s="562"/>
      <c r="Q35" s="562"/>
      <c r="R35" s="562"/>
      <c r="S35" s="562"/>
      <c r="T35" s="562"/>
      <c r="U35" s="566"/>
    </row>
    <row r="36" spans="1:21" s="426" customFormat="1">
      <c r="A36" s="561">
        <v>35</v>
      </c>
      <c r="B36" s="561" t="s">
        <v>400</v>
      </c>
      <c r="C36" s="575" t="s">
        <v>799</v>
      </c>
      <c r="D36" s="575"/>
      <c r="E36" s="566"/>
      <c r="F36" s="577"/>
      <c r="G36" s="578"/>
      <c r="H36" s="578"/>
      <c r="I36" s="578"/>
      <c r="J36" s="566"/>
      <c r="K36" s="561" t="s">
        <v>276</v>
      </c>
      <c r="L36" s="561" t="s">
        <v>276</v>
      </c>
      <c r="M36" s="634" t="s">
        <v>320</v>
      </c>
      <c r="N36" s="578"/>
      <c r="O36" s="561"/>
      <c r="P36" s="562"/>
      <c r="Q36" s="562"/>
      <c r="R36" s="562"/>
      <c r="S36" s="562"/>
      <c r="T36" s="562"/>
      <c r="U36" s="566"/>
    </row>
    <row r="37" spans="1:21" s="426" customFormat="1">
      <c r="A37" s="561">
        <v>36</v>
      </c>
      <c r="B37" s="561" t="s">
        <v>400</v>
      </c>
      <c r="C37" s="575" t="s">
        <v>799</v>
      </c>
      <c r="D37" s="575"/>
      <c r="E37" s="566"/>
      <c r="F37" s="577"/>
      <c r="G37" s="578"/>
      <c r="H37" s="578"/>
      <c r="I37" s="578"/>
      <c r="J37" s="566"/>
      <c r="K37" s="561" t="s">
        <v>276</v>
      </c>
      <c r="L37" s="561" t="s">
        <v>276</v>
      </c>
      <c r="M37" s="634" t="s">
        <v>320</v>
      </c>
      <c r="N37" s="578"/>
      <c r="O37" s="561"/>
      <c r="P37" s="562"/>
      <c r="Q37" s="562"/>
      <c r="R37" s="562"/>
      <c r="S37" s="562"/>
      <c r="T37" s="562"/>
      <c r="U37" s="566"/>
    </row>
    <row r="38" spans="1:21" s="426" customFormat="1">
      <c r="A38" s="561">
        <v>37</v>
      </c>
      <c r="B38" s="561" t="s">
        <v>400</v>
      </c>
      <c r="C38" s="575" t="s">
        <v>799</v>
      </c>
      <c r="D38" s="575"/>
      <c r="E38" s="566"/>
      <c r="F38" s="577"/>
      <c r="G38" s="578"/>
      <c r="H38" s="578"/>
      <c r="I38" s="578"/>
      <c r="J38" s="566"/>
      <c r="K38" s="561" t="s">
        <v>276</v>
      </c>
      <c r="L38" s="561" t="s">
        <v>276</v>
      </c>
      <c r="M38" s="634" t="s">
        <v>320</v>
      </c>
      <c r="N38" s="578"/>
      <c r="O38" s="561"/>
      <c r="P38" s="562"/>
      <c r="Q38" s="562"/>
      <c r="R38" s="562"/>
      <c r="S38" s="562"/>
      <c r="T38" s="562"/>
      <c r="U38" s="566"/>
    </row>
    <row r="39" spans="1:21" s="426" customFormat="1">
      <c r="A39" s="561">
        <v>38</v>
      </c>
      <c r="B39" s="561" t="s">
        <v>400</v>
      </c>
      <c r="C39" s="575" t="s">
        <v>799</v>
      </c>
      <c r="D39" s="575"/>
      <c r="E39" s="566"/>
      <c r="F39" s="577"/>
      <c r="G39" s="578"/>
      <c r="H39" s="578"/>
      <c r="I39" s="578"/>
      <c r="J39" s="566"/>
      <c r="K39" s="634" t="s">
        <v>320</v>
      </c>
      <c r="L39" s="561" t="s">
        <v>276</v>
      </c>
      <c r="M39" s="634" t="s">
        <v>320</v>
      </c>
      <c r="N39" s="578"/>
      <c r="O39" s="561"/>
      <c r="P39" s="562"/>
      <c r="Q39" s="562"/>
      <c r="R39" s="562"/>
      <c r="S39" s="562"/>
      <c r="T39" s="562"/>
      <c r="U39" s="566"/>
    </row>
    <row r="40" spans="1:21" s="426" customFormat="1">
      <c r="A40" s="561">
        <v>39</v>
      </c>
      <c r="B40" s="561" t="s">
        <v>400</v>
      </c>
      <c r="C40" s="575" t="s">
        <v>799</v>
      </c>
      <c r="D40" s="575"/>
      <c r="E40" s="566"/>
      <c r="F40" s="577"/>
      <c r="G40" s="578"/>
      <c r="H40" s="578"/>
      <c r="I40" s="578"/>
      <c r="J40" s="566"/>
      <c r="K40" s="634" t="s">
        <v>320</v>
      </c>
      <c r="L40" s="561" t="s">
        <v>276</v>
      </c>
      <c r="M40" s="634" t="s">
        <v>320</v>
      </c>
      <c r="N40" s="578"/>
      <c r="O40" s="561"/>
      <c r="P40" s="562"/>
      <c r="Q40" s="562"/>
      <c r="R40" s="562"/>
      <c r="S40" s="562"/>
      <c r="T40" s="562"/>
      <c r="U40" s="566"/>
    </row>
    <row r="41" spans="1:21" s="426" customFormat="1">
      <c r="A41" s="561">
        <v>40</v>
      </c>
      <c r="B41" s="561" t="s">
        <v>400</v>
      </c>
      <c r="C41" s="575" t="s">
        <v>799</v>
      </c>
      <c r="D41" s="575"/>
      <c r="E41" s="566"/>
      <c r="F41" s="577"/>
      <c r="G41" s="578"/>
      <c r="H41" s="578"/>
      <c r="I41" s="578"/>
      <c r="J41" s="566"/>
      <c r="K41" s="634" t="s">
        <v>320</v>
      </c>
      <c r="L41" s="561" t="s">
        <v>276</v>
      </c>
      <c r="M41" s="634" t="s">
        <v>320</v>
      </c>
      <c r="N41" s="578"/>
      <c r="O41" s="561"/>
      <c r="P41" s="562"/>
      <c r="Q41" s="562"/>
      <c r="R41" s="562"/>
      <c r="S41" s="562"/>
      <c r="T41" s="562"/>
      <c r="U41" s="566"/>
    </row>
    <row r="42" spans="1:21" s="426" customFormat="1">
      <c r="A42" s="561">
        <v>41</v>
      </c>
      <c r="B42" s="561" t="s">
        <v>400</v>
      </c>
      <c r="C42" s="575" t="s">
        <v>799</v>
      </c>
      <c r="D42" s="575"/>
      <c r="E42" s="566"/>
      <c r="F42" s="577"/>
      <c r="G42" s="578"/>
      <c r="H42" s="578"/>
      <c r="I42" s="578"/>
      <c r="J42" s="566"/>
      <c r="K42" s="634" t="s">
        <v>320</v>
      </c>
      <c r="L42" s="561" t="s">
        <v>276</v>
      </c>
      <c r="M42" s="634" t="s">
        <v>320</v>
      </c>
      <c r="N42" s="578"/>
      <c r="O42" s="561"/>
      <c r="P42" s="562"/>
      <c r="Q42" s="562"/>
      <c r="R42" s="562"/>
      <c r="S42" s="562"/>
      <c r="T42" s="562"/>
      <c r="U42" s="566"/>
    </row>
    <row r="43" spans="1:21" s="426" customFormat="1">
      <c r="A43" s="425"/>
      <c r="B43" s="425"/>
      <c r="F43" s="503"/>
      <c r="G43" s="427"/>
      <c r="H43" s="427"/>
      <c r="I43" s="427"/>
      <c r="K43" s="427"/>
      <c r="L43" s="427"/>
      <c r="M43" s="427"/>
      <c r="N43" s="427"/>
      <c r="O43" s="467"/>
      <c r="P43" s="425"/>
      <c r="Q43" s="467"/>
      <c r="R43" s="467"/>
      <c r="S43" s="467"/>
      <c r="T43" s="425"/>
    </row>
    <row r="44" spans="1:21" s="426" customFormat="1">
      <c r="A44" s="425"/>
      <c r="B44" s="428" t="s">
        <v>400</v>
      </c>
      <c r="C44" s="428">
        <f>COUNTIF(B2:B25,B44)</f>
        <v>17</v>
      </c>
      <c r="D44" s="467"/>
      <c r="E44" s="467"/>
      <c r="F44" s="502"/>
      <c r="G44" s="467"/>
      <c r="H44" s="467"/>
      <c r="I44" s="467"/>
      <c r="J44" s="467"/>
      <c r="K44" s="467"/>
      <c r="L44" s="467"/>
      <c r="M44" s="467"/>
      <c r="N44" s="467"/>
      <c r="O44" s="467"/>
      <c r="P44" s="425"/>
      <c r="Q44" s="467"/>
      <c r="R44" s="467"/>
      <c r="S44" s="467"/>
      <c r="T44" s="425"/>
    </row>
    <row r="45" spans="1:21" s="426" customFormat="1">
      <c r="A45" s="427"/>
      <c r="B45" s="428" t="s">
        <v>399</v>
      </c>
      <c r="C45" s="428">
        <f>COUNTIF(B2:B25,B45)</f>
        <v>7</v>
      </c>
      <c r="D45" s="467"/>
      <c r="E45" s="467"/>
      <c r="F45" s="502"/>
      <c r="G45" s="467"/>
      <c r="H45" s="467"/>
      <c r="I45" s="467"/>
      <c r="J45" s="467"/>
      <c r="K45" s="467"/>
      <c r="L45" s="467"/>
      <c r="M45" s="467"/>
      <c r="N45" s="467"/>
      <c r="O45" s="427"/>
      <c r="P45" s="427"/>
      <c r="Q45" s="427"/>
      <c r="R45" s="427"/>
      <c r="S45" s="427"/>
      <c r="T45" s="425"/>
    </row>
    <row r="46" spans="1:21">
      <c r="B46" s="423"/>
      <c r="O46" s="467"/>
      <c r="T46" s="425"/>
    </row>
    <row r="47" spans="1:21">
      <c r="B47" s="423"/>
      <c r="O47" s="467"/>
    </row>
  </sheetData>
  <autoFilter ref="B1:B47"/>
  <pageMargins left="0.25" right="0.25" top="0.75" bottom="0.75" header="0.3" footer="0.3"/>
  <pageSetup paperSize="8"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J5"/>
  <sheetViews>
    <sheetView view="pageBreakPreview" zoomScale="41" zoomScaleNormal="21" zoomScaleSheetLayoutView="41" workbookViewId="0">
      <selection activeCell="CT14" sqref="CT14"/>
    </sheetView>
  </sheetViews>
  <sheetFormatPr defaultColWidth="9" defaultRowHeight="22.5"/>
  <cols>
    <col min="1" max="16384" width="9" style="452"/>
  </cols>
  <sheetData>
    <row r="1" spans="10:10" ht="23.25" customHeight="1"/>
    <row r="4" spans="10:10">
      <c r="J4" s="453"/>
    </row>
    <row r="5" spans="10:10">
      <c r="J5" s="453"/>
    </row>
  </sheetData>
  <pageMargins left="0.7" right="0.7" top="0.75" bottom="0.75" header="0.3" footer="0.3"/>
  <pageSetup paperSize="9" scale="5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7"/>
  <sheetViews>
    <sheetView topLeftCell="A171" zoomScale="66" zoomScaleNormal="66" zoomScaleSheetLayoutView="48" workbookViewId="0">
      <selection activeCell="M220" sqref="M220"/>
    </sheetView>
  </sheetViews>
  <sheetFormatPr defaultColWidth="9.140625" defaultRowHeight="25.5"/>
  <cols>
    <col min="1" max="1" width="18" style="825" bestFit="1" customWidth="1"/>
    <col min="2" max="2" width="121" style="771" customWidth="1"/>
    <col min="3" max="3" width="72.7109375" style="771" bestFit="1" customWidth="1"/>
    <col min="4" max="4" width="9" style="771" bestFit="1" customWidth="1"/>
    <col min="5" max="5" width="40.5703125" style="771" bestFit="1" customWidth="1"/>
    <col min="6" max="6" width="32.5703125" style="771" bestFit="1" customWidth="1"/>
    <col min="7" max="7" width="9.140625" style="776"/>
    <col min="8" max="16384" width="9.140625" style="771"/>
  </cols>
  <sheetData>
    <row r="1" spans="1:6" ht="26.25">
      <c r="A1" s="913" t="s">
        <v>916</v>
      </c>
      <c r="B1" s="913"/>
      <c r="C1" s="913"/>
      <c r="D1" s="913"/>
      <c r="E1" s="913"/>
      <c r="F1" s="913"/>
    </row>
    <row r="2" spans="1:6" ht="26.25">
      <c r="A2" s="913" t="s">
        <v>917</v>
      </c>
      <c r="B2" s="913"/>
      <c r="C2" s="913"/>
      <c r="D2" s="913"/>
      <c r="E2" s="913"/>
      <c r="F2" s="913"/>
    </row>
    <row r="3" spans="1:6" ht="26.25">
      <c r="A3" s="914" t="s">
        <v>918</v>
      </c>
      <c r="B3" s="914"/>
      <c r="C3" s="914"/>
      <c r="D3" s="914"/>
      <c r="E3" s="914"/>
      <c r="F3" s="914"/>
    </row>
    <row r="4" spans="1:6" ht="26.25">
      <c r="A4" s="915" t="s">
        <v>1060</v>
      </c>
      <c r="B4" s="916"/>
      <c r="C4" s="916"/>
      <c r="D4" s="916"/>
      <c r="E4" s="916"/>
      <c r="F4" s="916"/>
    </row>
    <row r="5" spans="1:6" ht="26.25">
      <c r="A5" s="772" t="s">
        <v>919</v>
      </c>
      <c r="B5" s="773" t="s">
        <v>920</v>
      </c>
      <c r="C5" s="773" t="s">
        <v>921</v>
      </c>
      <c r="D5" s="773" t="s">
        <v>922</v>
      </c>
      <c r="E5" s="773" t="s">
        <v>923</v>
      </c>
      <c r="F5" s="774" t="s">
        <v>0</v>
      </c>
    </row>
    <row r="6" spans="1:6" ht="26.25" customHeight="1">
      <c r="A6" s="910" t="s">
        <v>423</v>
      </c>
      <c r="B6" s="911"/>
      <c r="C6" s="911"/>
      <c r="D6" s="911"/>
      <c r="E6" s="911"/>
      <c r="F6" s="912"/>
    </row>
    <row r="7" spans="1:6">
      <c r="A7" s="775" t="s">
        <v>932</v>
      </c>
      <c r="B7" s="776" t="s">
        <v>931</v>
      </c>
      <c r="C7" s="782" t="s">
        <v>925</v>
      </c>
      <c r="D7" s="778">
        <v>3</v>
      </c>
      <c r="E7" s="779" t="s">
        <v>935</v>
      </c>
      <c r="F7" s="780"/>
    </row>
    <row r="8" spans="1:6">
      <c r="A8" s="775" t="s">
        <v>933</v>
      </c>
      <c r="B8" s="781" t="s">
        <v>949</v>
      </c>
      <c r="C8" s="790" t="s">
        <v>952</v>
      </c>
      <c r="D8" s="778"/>
      <c r="E8" s="780"/>
      <c r="F8" s="784" t="s">
        <v>1010</v>
      </c>
    </row>
    <row r="9" spans="1:6">
      <c r="A9" s="775" t="s">
        <v>944</v>
      </c>
      <c r="B9" s="781" t="s">
        <v>945</v>
      </c>
      <c r="C9" s="780"/>
      <c r="D9" s="778">
        <v>3</v>
      </c>
      <c r="E9" s="783" t="s">
        <v>950</v>
      </c>
      <c r="F9" s="784"/>
    </row>
    <row r="10" spans="1:6">
      <c r="A10" s="775" t="s">
        <v>936</v>
      </c>
      <c r="B10" s="781" t="s">
        <v>937</v>
      </c>
      <c r="C10" s="777" t="s">
        <v>924</v>
      </c>
      <c r="D10" s="778">
        <v>28</v>
      </c>
      <c r="E10" s="783" t="s">
        <v>938</v>
      </c>
      <c r="F10" s="784"/>
    </row>
    <row r="11" spans="1:6">
      <c r="A11" s="775" t="s">
        <v>940</v>
      </c>
      <c r="B11" s="781" t="s">
        <v>941</v>
      </c>
      <c r="C11" s="782" t="s">
        <v>951</v>
      </c>
      <c r="D11" s="778">
        <v>1</v>
      </c>
      <c r="E11" s="783" t="s">
        <v>935</v>
      </c>
      <c r="F11" s="784"/>
    </row>
    <row r="12" spans="1:6">
      <c r="A12" s="775" t="s">
        <v>942</v>
      </c>
      <c r="B12" s="781" t="s">
        <v>943</v>
      </c>
      <c r="C12" s="785" t="s">
        <v>958</v>
      </c>
      <c r="D12" s="778">
        <v>6</v>
      </c>
      <c r="E12" s="783" t="s">
        <v>961</v>
      </c>
      <c r="F12" s="784"/>
    </row>
    <row r="13" spans="1:6">
      <c r="A13" s="775" t="s">
        <v>939</v>
      </c>
      <c r="B13" s="826" t="s">
        <v>946</v>
      </c>
      <c r="C13" s="780"/>
      <c r="D13" s="778"/>
      <c r="E13" s="783" t="s">
        <v>962</v>
      </c>
      <c r="F13" s="784"/>
    </row>
    <row r="14" spans="1:6">
      <c r="A14" s="775" t="s">
        <v>947</v>
      </c>
      <c r="B14" s="781" t="s">
        <v>948</v>
      </c>
      <c r="C14" s="780"/>
      <c r="D14" s="778"/>
      <c r="E14" s="783" t="s">
        <v>963</v>
      </c>
      <c r="F14" s="784"/>
    </row>
    <row r="15" spans="1:6">
      <c r="A15" s="775" t="s">
        <v>953</v>
      </c>
      <c r="B15" s="781" t="s">
        <v>954</v>
      </c>
      <c r="C15" s="780"/>
      <c r="D15" s="778"/>
      <c r="E15" s="779" t="s">
        <v>964</v>
      </c>
      <c r="F15" s="784"/>
    </row>
    <row r="16" spans="1:6">
      <c r="A16" s="775" t="s">
        <v>957</v>
      </c>
      <c r="B16" s="776" t="s">
        <v>956</v>
      </c>
      <c r="C16" s="777" t="s">
        <v>984</v>
      </c>
      <c r="D16" s="778"/>
      <c r="E16" s="783" t="s">
        <v>961</v>
      </c>
      <c r="F16" s="784"/>
    </row>
    <row r="17" spans="1:6">
      <c r="A17" s="775" t="s">
        <v>965</v>
      </c>
      <c r="B17" s="776" t="s">
        <v>966</v>
      </c>
      <c r="C17" s="777" t="s">
        <v>971</v>
      </c>
      <c r="D17" s="778"/>
      <c r="E17" s="783" t="s">
        <v>1013</v>
      </c>
      <c r="F17" s="784"/>
    </row>
    <row r="18" spans="1:6">
      <c r="A18" s="775" t="s">
        <v>968</v>
      </c>
      <c r="B18" s="776" t="s">
        <v>969</v>
      </c>
      <c r="C18" s="780"/>
      <c r="D18" s="778">
        <v>6</v>
      </c>
      <c r="E18" s="783" t="s">
        <v>970</v>
      </c>
      <c r="F18" s="784"/>
    </row>
    <row r="19" spans="1:6">
      <c r="A19" s="775" t="s">
        <v>955</v>
      </c>
      <c r="B19" s="776" t="s">
        <v>959</v>
      </c>
      <c r="C19" s="780"/>
      <c r="D19" s="778">
        <v>28</v>
      </c>
      <c r="E19" s="783" t="s">
        <v>972</v>
      </c>
      <c r="F19" s="784"/>
    </row>
    <row r="20" spans="1:6">
      <c r="A20" s="775" t="s">
        <v>960</v>
      </c>
      <c r="B20" s="776" t="s">
        <v>973</v>
      </c>
      <c r="C20" s="780"/>
      <c r="D20" s="786"/>
      <c r="E20" s="783" t="s">
        <v>983</v>
      </c>
      <c r="F20" s="787"/>
    </row>
    <row r="21" spans="1:6">
      <c r="A21" s="775" t="s">
        <v>974</v>
      </c>
      <c r="B21" s="781" t="s">
        <v>975</v>
      </c>
      <c r="C21" s="780"/>
      <c r="D21" s="786">
        <v>29</v>
      </c>
      <c r="E21" s="783" t="s">
        <v>976</v>
      </c>
      <c r="F21" s="788"/>
    </row>
    <row r="22" spans="1:6">
      <c r="A22" s="775" t="s">
        <v>977</v>
      </c>
      <c r="B22" s="781" t="s">
        <v>978</v>
      </c>
      <c r="C22" s="777" t="s">
        <v>979</v>
      </c>
      <c r="D22" s="786">
        <v>35</v>
      </c>
      <c r="E22" s="783" t="s">
        <v>976</v>
      </c>
      <c r="F22" s="789"/>
    </row>
    <row r="23" spans="1:6">
      <c r="A23" s="775" t="s">
        <v>985</v>
      </c>
      <c r="B23" s="781" t="s">
        <v>986</v>
      </c>
      <c r="C23" s="777"/>
      <c r="D23" s="786"/>
      <c r="E23" s="783"/>
      <c r="F23" s="789"/>
    </row>
    <row r="24" spans="1:6">
      <c r="A24" s="775" t="s">
        <v>980</v>
      </c>
      <c r="B24" s="781" t="s">
        <v>982</v>
      </c>
      <c r="C24" s="780"/>
      <c r="D24" s="786">
        <v>28</v>
      </c>
      <c r="E24" s="783" t="s">
        <v>983</v>
      </c>
      <c r="F24" s="789"/>
    </row>
    <row r="25" spans="1:6">
      <c r="A25" s="775" t="s">
        <v>987</v>
      </c>
      <c r="B25" s="781" t="s">
        <v>988</v>
      </c>
      <c r="C25" s="777" t="s">
        <v>989</v>
      </c>
      <c r="D25" s="786">
        <v>28</v>
      </c>
      <c r="E25" s="783" t="s">
        <v>990</v>
      </c>
      <c r="F25" s="789"/>
    </row>
    <row r="26" spans="1:6">
      <c r="A26" s="775" t="s">
        <v>991</v>
      </c>
      <c r="B26" s="781" t="s">
        <v>992</v>
      </c>
      <c r="C26" s="777" t="s">
        <v>993</v>
      </c>
      <c r="D26" s="786">
        <v>21</v>
      </c>
      <c r="E26" s="783"/>
      <c r="F26" s="789"/>
    </row>
    <row r="27" spans="1:6">
      <c r="A27" s="775" t="s">
        <v>997</v>
      </c>
      <c r="B27" s="781" t="s">
        <v>994</v>
      </c>
      <c r="C27" s="780"/>
      <c r="D27" s="786"/>
      <c r="E27" s="780"/>
      <c r="F27" s="789"/>
    </row>
    <row r="28" spans="1:6">
      <c r="A28" s="775" t="s">
        <v>998</v>
      </c>
      <c r="B28" s="781" t="s">
        <v>999</v>
      </c>
      <c r="C28" s="777" t="s">
        <v>995</v>
      </c>
      <c r="D28" s="786"/>
      <c r="E28" s="783" t="s">
        <v>996</v>
      </c>
      <c r="F28" s="789"/>
    </row>
    <row r="29" spans="1:6">
      <c r="A29" s="775" t="s">
        <v>1000</v>
      </c>
      <c r="B29" s="781" t="s">
        <v>1001</v>
      </c>
      <c r="C29" s="777" t="s">
        <v>1002</v>
      </c>
      <c r="D29" s="786">
        <v>28</v>
      </c>
      <c r="E29" s="783" t="s">
        <v>1003</v>
      </c>
      <c r="F29" s="789"/>
    </row>
    <row r="30" spans="1:6">
      <c r="A30" s="775" t="s">
        <v>1004</v>
      </c>
      <c r="B30" s="781" t="s">
        <v>1005</v>
      </c>
      <c r="C30" s="780"/>
      <c r="D30" s="786"/>
      <c r="E30" s="783"/>
      <c r="F30" s="789"/>
    </row>
    <row r="31" spans="1:6">
      <c r="A31" s="1041"/>
      <c r="B31" s="1042"/>
      <c r="C31" s="792"/>
      <c r="D31" s="812"/>
      <c r="E31" s="1043"/>
      <c r="F31" s="814"/>
    </row>
    <row r="32" spans="1:6" ht="26.25">
      <c r="A32" s="910" t="s">
        <v>424</v>
      </c>
      <c r="B32" s="911"/>
      <c r="C32" s="911"/>
      <c r="D32" s="911"/>
      <c r="E32" s="911"/>
      <c r="F32" s="912"/>
    </row>
    <row r="33" spans="1:6">
      <c r="A33" s="793" t="s">
        <v>1006</v>
      </c>
      <c r="B33" s="794" t="s">
        <v>1007</v>
      </c>
      <c r="C33" s="795"/>
      <c r="D33" s="786">
        <v>22</v>
      </c>
      <c r="E33" s="796" t="s">
        <v>1014</v>
      </c>
      <c r="F33" s="994"/>
    </row>
    <row r="34" spans="1:6">
      <c r="A34" s="797" t="s">
        <v>1008</v>
      </c>
      <c r="B34" s="826" t="s">
        <v>1009</v>
      </c>
      <c r="C34" s="797"/>
      <c r="D34" s="786"/>
      <c r="E34" s="796" t="s">
        <v>935</v>
      </c>
      <c r="F34" s="994"/>
    </row>
    <row r="35" spans="1:6">
      <c r="A35" s="797" t="s">
        <v>1008</v>
      </c>
      <c r="B35" s="828" t="s">
        <v>1011</v>
      </c>
      <c r="C35" s="797"/>
      <c r="D35" s="786"/>
      <c r="E35" s="796"/>
      <c r="F35" s="775"/>
    </row>
    <row r="36" spans="1:6">
      <c r="A36" s="797" t="s">
        <v>1012</v>
      </c>
      <c r="B36" s="828" t="s">
        <v>1016</v>
      </c>
      <c r="C36" s="797"/>
      <c r="D36" s="786"/>
      <c r="E36" s="796" t="s">
        <v>1015</v>
      </c>
      <c r="F36" s="775"/>
    </row>
    <row r="37" spans="1:6">
      <c r="A37" s="797" t="s">
        <v>1017</v>
      </c>
      <c r="B37" s="829" t="s">
        <v>1018</v>
      </c>
      <c r="C37" s="797"/>
      <c r="D37" s="786"/>
      <c r="E37" s="796" t="s">
        <v>1019</v>
      </c>
      <c r="F37" s="994"/>
    </row>
    <row r="38" spans="1:6">
      <c r="A38" s="797" t="s">
        <v>940</v>
      </c>
      <c r="B38" s="829" t="s">
        <v>1020</v>
      </c>
      <c r="C38" s="798" t="s">
        <v>1037</v>
      </c>
      <c r="D38" s="786"/>
      <c r="E38" s="796"/>
      <c r="F38" s="994"/>
    </row>
    <row r="39" spans="1:6">
      <c r="A39" s="799" t="s">
        <v>1021</v>
      </c>
      <c r="B39" s="800" t="s">
        <v>981</v>
      </c>
      <c r="C39" s="827"/>
      <c r="D39" s="786"/>
      <c r="E39" s="796"/>
      <c r="F39" s="994"/>
    </row>
    <row r="40" spans="1:6">
      <c r="A40" s="799" t="s">
        <v>1022</v>
      </c>
      <c r="B40" s="802" t="s">
        <v>1024</v>
      </c>
      <c r="C40" s="830" t="s">
        <v>1036</v>
      </c>
      <c r="D40" s="786">
        <v>28</v>
      </c>
      <c r="E40" s="831" t="s">
        <v>1023</v>
      </c>
      <c r="F40" s="775"/>
    </row>
    <row r="41" spans="1:6">
      <c r="A41" s="799" t="s">
        <v>942</v>
      </c>
      <c r="B41" s="802" t="s">
        <v>1025</v>
      </c>
      <c r="C41" s="803" t="s">
        <v>1053</v>
      </c>
      <c r="D41" s="786"/>
      <c r="E41" s="796" t="s">
        <v>962</v>
      </c>
      <c r="F41" s="994"/>
    </row>
    <row r="42" spans="1:6">
      <c r="A42" s="799" t="s">
        <v>1027</v>
      </c>
      <c r="B42" s="832" t="s">
        <v>1029</v>
      </c>
      <c r="C42" s="803"/>
      <c r="D42" s="786">
        <v>28</v>
      </c>
      <c r="E42" s="796" t="s">
        <v>1015</v>
      </c>
      <c r="F42" s="994"/>
    </row>
    <row r="43" spans="1:6">
      <c r="A43" s="799" t="s">
        <v>955</v>
      </c>
      <c r="B43" s="802" t="s">
        <v>1028</v>
      </c>
      <c r="C43" s="800"/>
      <c r="D43" s="786"/>
      <c r="E43" s="796" t="s">
        <v>972</v>
      </c>
      <c r="F43" s="994"/>
    </row>
    <row r="44" spans="1:6">
      <c r="A44" s="799" t="s">
        <v>967</v>
      </c>
      <c r="B44" s="802" t="s">
        <v>1030</v>
      </c>
      <c r="C44" s="791"/>
      <c r="D44" s="786"/>
      <c r="E44" s="801"/>
      <c r="F44" s="994"/>
    </row>
    <row r="45" spans="1:6" ht="26.25">
      <c r="A45" s="799" t="s">
        <v>1031</v>
      </c>
      <c r="B45" s="802" t="s">
        <v>1032</v>
      </c>
      <c r="C45" s="804"/>
      <c r="D45" s="786"/>
      <c r="E45" s="796" t="s">
        <v>1015</v>
      </c>
      <c r="F45" s="994"/>
    </row>
    <row r="46" spans="1:6" ht="26.25">
      <c r="A46" s="805" t="s">
        <v>1033</v>
      </c>
      <c r="B46" s="806" t="s">
        <v>1034</v>
      </c>
      <c r="C46" s="804"/>
      <c r="D46" s="786">
        <v>37</v>
      </c>
      <c r="E46" s="796" t="s">
        <v>1035</v>
      </c>
      <c r="F46" s="994"/>
    </row>
    <row r="47" spans="1:6" ht="26.25">
      <c r="A47" s="805" t="s">
        <v>1039</v>
      </c>
      <c r="B47" s="806" t="s">
        <v>1040</v>
      </c>
      <c r="C47" s="804"/>
      <c r="D47" s="786"/>
      <c r="E47" s="796"/>
      <c r="F47" s="994"/>
    </row>
    <row r="48" spans="1:6" ht="26.25">
      <c r="A48" s="805" t="s">
        <v>1038</v>
      </c>
      <c r="B48" s="806" t="s">
        <v>1041</v>
      </c>
      <c r="C48" s="804"/>
      <c r="D48" s="786">
        <v>28</v>
      </c>
      <c r="E48" s="796" t="s">
        <v>1015</v>
      </c>
      <c r="F48" s="994"/>
    </row>
    <row r="49" spans="1:6" ht="26.25">
      <c r="A49" s="805" t="s">
        <v>1042</v>
      </c>
      <c r="B49" s="806" t="s">
        <v>1043</v>
      </c>
      <c r="C49" s="804"/>
      <c r="D49" s="786"/>
      <c r="E49" s="796" t="s">
        <v>1044</v>
      </c>
      <c r="F49" s="994"/>
    </row>
    <row r="50" spans="1:6" ht="26.25">
      <c r="A50" s="805" t="s">
        <v>1045</v>
      </c>
      <c r="B50" s="806" t="s">
        <v>1046</v>
      </c>
      <c r="C50" s="804"/>
      <c r="D50" s="786">
        <v>35</v>
      </c>
      <c r="E50" s="796" t="s">
        <v>1047</v>
      </c>
      <c r="F50" s="994"/>
    </row>
    <row r="51" spans="1:6" ht="26.25">
      <c r="A51" s="805" t="s">
        <v>1048</v>
      </c>
      <c r="B51" s="806" t="s">
        <v>1049</v>
      </c>
      <c r="C51" s="804"/>
      <c r="D51" s="786"/>
      <c r="E51" s="796"/>
      <c r="F51" s="994"/>
    </row>
    <row r="52" spans="1:6">
      <c r="A52" s="805" t="s">
        <v>998</v>
      </c>
      <c r="B52" s="806" t="s">
        <v>1050</v>
      </c>
      <c r="C52" s="800"/>
      <c r="D52" s="786">
        <v>28</v>
      </c>
      <c r="E52" s="796" t="s">
        <v>1051</v>
      </c>
      <c r="F52" s="994"/>
    </row>
    <row r="53" spans="1:6">
      <c r="A53" s="799" t="s">
        <v>1052</v>
      </c>
      <c r="B53" s="802" t="s">
        <v>1005</v>
      </c>
      <c r="C53" s="807"/>
      <c r="D53" s="786"/>
      <c r="E53" s="796"/>
      <c r="F53" s="993"/>
    </row>
    <row r="54" spans="1:6">
      <c r="A54" s="809"/>
      <c r="B54" s="810"/>
      <c r="C54" s="811"/>
      <c r="D54" s="812"/>
      <c r="E54" s="813"/>
      <c r="F54" s="1044"/>
    </row>
    <row r="55" spans="1:6" ht="26.25">
      <c r="A55" s="910" t="s">
        <v>425</v>
      </c>
      <c r="B55" s="911"/>
      <c r="C55" s="911"/>
      <c r="D55" s="911"/>
      <c r="E55" s="911"/>
      <c r="F55" s="912"/>
    </row>
    <row r="56" spans="1:6">
      <c r="A56" s="793" t="s">
        <v>1054</v>
      </c>
      <c r="B56" s="794" t="s">
        <v>1055</v>
      </c>
      <c r="C56" s="782" t="s">
        <v>926</v>
      </c>
      <c r="D56" s="786"/>
      <c r="E56" s="796"/>
      <c r="F56" s="787"/>
    </row>
    <row r="57" spans="1:6">
      <c r="A57" s="793" t="s">
        <v>1056</v>
      </c>
      <c r="B57" s="815" t="s">
        <v>1057</v>
      </c>
      <c r="C57" s="777" t="s">
        <v>927</v>
      </c>
      <c r="D57" s="786"/>
      <c r="E57" s="796"/>
      <c r="F57" s="787"/>
    </row>
    <row r="58" spans="1:6">
      <c r="A58" s="816" t="s">
        <v>1058</v>
      </c>
      <c r="B58" s="817" t="s">
        <v>1059</v>
      </c>
      <c r="C58" s="777" t="s">
        <v>1026</v>
      </c>
      <c r="D58" s="818"/>
      <c r="E58" s="819"/>
      <c r="F58" s="784"/>
    </row>
    <row r="59" spans="1:6">
      <c r="A59" s="793"/>
      <c r="B59" s="806"/>
      <c r="C59" s="782" t="s">
        <v>928</v>
      </c>
      <c r="D59" s="818"/>
      <c r="E59" s="820"/>
      <c r="F59" s="784"/>
    </row>
    <row r="60" spans="1:6">
      <c r="A60" s="816"/>
      <c r="B60" s="821"/>
      <c r="C60" s="777" t="s">
        <v>929</v>
      </c>
      <c r="D60" s="786"/>
      <c r="E60" s="820"/>
      <c r="F60" s="787"/>
    </row>
    <row r="61" spans="1:6">
      <c r="A61" s="793"/>
      <c r="B61" s="821"/>
      <c r="C61" s="777" t="s">
        <v>930</v>
      </c>
      <c r="D61" s="786"/>
      <c r="E61" s="822"/>
      <c r="F61" s="784"/>
    </row>
    <row r="62" spans="1:6">
      <c r="A62" s="793"/>
      <c r="B62" s="821"/>
      <c r="C62" s="782" t="s">
        <v>934</v>
      </c>
      <c r="D62" s="786"/>
      <c r="E62" s="823"/>
      <c r="F62" s="784"/>
    </row>
    <row r="63" spans="1:6">
      <c r="A63" s="793"/>
      <c r="B63" s="821"/>
      <c r="C63" s="777" t="s">
        <v>1061</v>
      </c>
      <c r="D63" s="786"/>
      <c r="E63" s="820"/>
      <c r="F63" s="784"/>
    </row>
    <row r="64" spans="1:6">
      <c r="A64" s="816"/>
      <c r="B64" s="821" t="s">
        <v>1063</v>
      </c>
      <c r="C64" s="800"/>
      <c r="D64" s="786"/>
      <c r="E64" s="786" t="s">
        <v>1064</v>
      </c>
      <c r="F64" s="775" t="s">
        <v>1065</v>
      </c>
    </row>
    <row r="65" spans="1:7">
      <c r="A65" s="816"/>
      <c r="B65" s="821" t="s">
        <v>1066</v>
      </c>
      <c r="C65" s="800"/>
      <c r="D65" s="786"/>
      <c r="E65" s="786"/>
      <c r="F65" s="820"/>
      <c r="G65" s="1039"/>
    </row>
    <row r="66" spans="1:7">
      <c r="A66" s="793"/>
      <c r="B66" s="995" t="s">
        <v>1067</v>
      </c>
      <c r="C66" s="996" t="s">
        <v>1068</v>
      </c>
      <c r="D66" s="786"/>
      <c r="E66" s="786"/>
      <c r="F66" s="822"/>
      <c r="G66" s="1040"/>
    </row>
    <row r="67" spans="1:7">
      <c r="A67" s="793"/>
      <c r="B67" s="995" t="s">
        <v>1069</v>
      </c>
      <c r="C67" s="996" t="s">
        <v>1070</v>
      </c>
      <c r="D67" s="786"/>
      <c r="E67" s="786"/>
      <c r="F67" s="823"/>
      <c r="G67" s="1040"/>
    </row>
    <row r="68" spans="1:7">
      <c r="A68" s="793" t="s">
        <v>1071</v>
      </c>
      <c r="B68" s="821" t="s">
        <v>1072</v>
      </c>
      <c r="C68" s="997" t="s">
        <v>1073</v>
      </c>
      <c r="D68" s="786"/>
      <c r="E68" s="786"/>
      <c r="F68" s="998" t="s">
        <v>1074</v>
      </c>
      <c r="G68" s="1040"/>
    </row>
    <row r="69" spans="1:7" ht="26.25">
      <c r="A69" s="793"/>
      <c r="B69" s="999" t="s">
        <v>1075</v>
      </c>
      <c r="C69" s="997" t="s">
        <v>1076</v>
      </c>
      <c r="D69" s="786"/>
      <c r="E69" s="786"/>
      <c r="F69" s="820"/>
      <c r="G69" s="1040"/>
    </row>
    <row r="70" spans="1:7" ht="26.25">
      <c r="A70" s="793"/>
      <c r="B70" s="1000" t="s">
        <v>1077</v>
      </c>
      <c r="C70" s="1001"/>
      <c r="D70" s="786"/>
      <c r="E70" s="786"/>
      <c r="F70" s="998"/>
      <c r="G70" s="1040"/>
    </row>
    <row r="71" spans="1:7" ht="26.25">
      <c r="A71" s="793"/>
      <c r="B71" s="1000" t="s">
        <v>1078</v>
      </c>
      <c r="C71" s="1001"/>
      <c r="D71" s="786"/>
      <c r="E71" s="786"/>
      <c r="F71" s="998"/>
      <c r="G71" s="1040"/>
    </row>
    <row r="72" spans="1:7" ht="26.25">
      <c r="A72" s="793"/>
      <c r="B72" s="1000" t="s">
        <v>1079</v>
      </c>
      <c r="C72" s="1001"/>
      <c r="D72" s="786"/>
      <c r="E72" s="786"/>
      <c r="F72" s="998"/>
      <c r="G72" s="817"/>
    </row>
    <row r="73" spans="1:7">
      <c r="A73" s="793" t="s">
        <v>1080</v>
      </c>
      <c r="B73" s="821" t="s">
        <v>1081</v>
      </c>
      <c r="C73" s="1001"/>
      <c r="D73" s="786"/>
      <c r="E73" s="818" t="s">
        <v>1082</v>
      </c>
      <c r="F73" s="820" t="s">
        <v>1062</v>
      </c>
      <c r="G73" s="817"/>
    </row>
    <row r="74" spans="1:7">
      <c r="A74" s="793" t="s">
        <v>1083</v>
      </c>
      <c r="B74" s="821" t="s">
        <v>1084</v>
      </c>
      <c r="C74" s="997"/>
      <c r="D74" s="786">
        <v>40</v>
      </c>
      <c r="E74" s="786"/>
      <c r="F74" s="777" t="s">
        <v>1085</v>
      </c>
      <c r="G74" s="817"/>
    </row>
    <row r="75" spans="1:7">
      <c r="A75" s="793"/>
      <c r="B75" s="1003" t="s">
        <v>1086</v>
      </c>
      <c r="C75" s="1001" t="s">
        <v>1087</v>
      </c>
      <c r="D75" s="786"/>
      <c r="E75" s="786"/>
      <c r="F75" s="998"/>
      <c r="G75" s="817"/>
    </row>
    <row r="76" spans="1:7">
      <c r="A76" s="793" t="s">
        <v>1088</v>
      </c>
      <c r="B76" s="821" t="s">
        <v>1089</v>
      </c>
      <c r="C76" s="1001"/>
      <c r="D76" s="786"/>
      <c r="E76" s="786"/>
      <c r="F76" s="998" t="s">
        <v>1074</v>
      </c>
      <c r="G76" s="817"/>
    </row>
    <row r="77" spans="1:7" ht="26.25">
      <c r="A77" s="793"/>
      <c r="B77" s="1004" t="s">
        <v>1075</v>
      </c>
      <c r="C77" s="1001"/>
      <c r="D77" s="786"/>
      <c r="E77" s="786"/>
      <c r="F77" s="998"/>
      <c r="G77" s="817"/>
    </row>
    <row r="78" spans="1:7">
      <c r="A78" s="793"/>
      <c r="B78" s="821" t="s">
        <v>1090</v>
      </c>
      <c r="C78" s="1001"/>
      <c r="D78" s="786"/>
      <c r="E78" s="786"/>
      <c r="F78" s="998"/>
      <c r="G78" s="817"/>
    </row>
    <row r="79" spans="1:7">
      <c r="A79" s="793"/>
      <c r="B79" s="821" t="s">
        <v>1091</v>
      </c>
      <c r="C79" s="1001"/>
      <c r="D79" s="786"/>
      <c r="E79" s="786"/>
      <c r="F79" s="998"/>
      <c r="G79" s="817"/>
    </row>
    <row r="80" spans="1:7">
      <c r="A80" s="793"/>
      <c r="B80" s="821" t="s">
        <v>1092</v>
      </c>
      <c r="C80" s="1001"/>
      <c r="D80" s="786"/>
      <c r="E80" s="786"/>
      <c r="F80" s="998"/>
      <c r="G80" s="817"/>
    </row>
    <row r="81" spans="1:7">
      <c r="A81" s="793" t="s">
        <v>1093</v>
      </c>
      <c r="B81" s="995" t="s">
        <v>1094</v>
      </c>
      <c r="C81" s="997" t="s">
        <v>1095</v>
      </c>
      <c r="D81" s="786"/>
      <c r="E81" s="786"/>
      <c r="F81" s="998" t="s">
        <v>1074</v>
      </c>
      <c r="G81" s="817"/>
    </row>
    <row r="82" spans="1:7">
      <c r="A82" s="816"/>
      <c r="B82" s="995" t="s">
        <v>1096</v>
      </c>
      <c r="C82" s="996" t="s">
        <v>1097</v>
      </c>
      <c r="D82" s="786"/>
      <c r="E82" s="786"/>
      <c r="F82" s="998"/>
      <c r="G82" s="817"/>
    </row>
    <row r="83" spans="1:7" ht="26.25">
      <c r="A83" s="793"/>
      <c r="B83" s="1004" t="s">
        <v>1075</v>
      </c>
      <c r="C83" s="997"/>
      <c r="D83" s="786"/>
      <c r="E83" s="786"/>
      <c r="F83" s="998"/>
      <c r="G83" s="817"/>
    </row>
    <row r="84" spans="1:7" ht="26.25">
      <c r="A84" s="793"/>
      <c r="B84" s="1000" t="s">
        <v>1098</v>
      </c>
      <c r="C84" s="997"/>
      <c r="D84" s="786"/>
      <c r="E84" s="786"/>
      <c r="F84" s="998"/>
      <c r="G84" s="817"/>
    </row>
    <row r="85" spans="1:7" ht="26.25">
      <c r="A85" s="793"/>
      <c r="B85" s="1000" t="s">
        <v>1099</v>
      </c>
      <c r="C85" s="997"/>
      <c r="D85" s="786"/>
      <c r="E85" s="786"/>
      <c r="F85" s="998"/>
      <c r="G85" s="817"/>
    </row>
    <row r="86" spans="1:7" ht="26.25">
      <c r="A86" s="793"/>
      <c r="B86" s="1000" t="s">
        <v>1100</v>
      </c>
      <c r="C86" s="997"/>
      <c r="D86" s="786"/>
      <c r="E86" s="786"/>
      <c r="F86" s="998"/>
      <c r="G86" s="817"/>
    </row>
    <row r="87" spans="1:7">
      <c r="A87" s="793" t="s">
        <v>1101</v>
      </c>
      <c r="B87" s="821" t="s">
        <v>1102</v>
      </c>
      <c r="C87" s="997" t="s">
        <v>1095</v>
      </c>
      <c r="D87" s="786"/>
      <c r="E87" s="786"/>
      <c r="F87" s="998" t="s">
        <v>1103</v>
      </c>
      <c r="G87" s="817"/>
    </row>
    <row r="88" spans="1:7">
      <c r="A88" s="793" t="s">
        <v>1039</v>
      </c>
      <c r="B88" s="821" t="s">
        <v>1104</v>
      </c>
      <c r="C88" s="997"/>
      <c r="D88" s="786"/>
      <c r="E88" s="818" t="s">
        <v>1082</v>
      </c>
      <c r="F88" s="820" t="s">
        <v>1062</v>
      </c>
      <c r="G88" s="817"/>
    </row>
    <row r="89" spans="1:7">
      <c r="A89" s="793" t="s">
        <v>1105</v>
      </c>
      <c r="B89" s="821" t="s">
        <v>1106</v>
      </c>
      <c r="C89" s="997"/>
      <c r="D89" s="786"/>
      <c r="E89" s="786" t="s">
        <v>1107</v>
      </c>
      <c r="F89" s="777" t="s">
        <v>1108</v>
      </c>
      <c r="G89" s="817"/>
    </row>
    <row r="90" spans="1:7" ht="26.25">
      <c r="A90" s="793"/>
      <c r="B90" s="1004" t="s">
        <v>1075</v>
      </c>
      <c r="C90" s="997"/>
      <c r="D90" s="786"/>
      <c r="E90" s="786"/>
      <c r="F90" s="1005"/>
      <c r="G90" s="817"/>
    </row>
    <row r="91" spans="1:7" ht="26.25">
      <c r="A91" s="793"/>
      <c r="B91" s="1000" t="s">
        <v>1109</v>
      </c>
      <c r="C91" s="997"/>
      <c r="D91" s="786"/>
      <c r="E91" s="786"/>
      <c r="F91" s="1005"/>
      <c r="G91" s="817"/>
    </row>
    <row r="92" spans="1:7" ht="26.25">
      <c r="A92" s="793"/>
      <c r="B92" s="1000" t="s">
        <v>1110</v>
      </c>
      <c r="C92" s="997"/>
      <c r="D92" s="786"/>
      <c r="E92" s="786"/>
      <c r="F92" s="998"/>
      <c r="G92" s="817"/>
    </row>
    <row r="93" spans="1:7" ht="26.25">
      <c r="A93" s="793"/>
      <c r="B93" s="1000" t="s">
        <v>1111</v>
      </c>
      <c r="C93" s="997"/>
      <c r="D93" s="786"/>
      <c r="E93" s="786"/>
      <c r="F93" s="998"/>
      <c r="G93" s="817"/>
    </row>
    <row r="94" spans="1:7">
      <c r="A94" s="793" t="s">
        <v>985</v>
      </c>
      <c r="B94" s="821" t="s">
        <v>1112</v>
      </c>
      <c r="C94" s="996" t="s">
        <v>1070</v>
      </c>
      <c r="D94" s="786"/>
      <c r="E94" s="786"/>
      <c r="F94" s="998" t="s">
        <v>1074</v>
      </c>
      <c r="G94" s="817"/>
    </row>
    <row r="95" spans="1:7">
      <c r="A95" s="793"/>
      <c r="B95" s="821" t="s">
        <v>1113</v>
      </c>
      <c r="C95" s="997"/>
      <c r="D95" s="786"/>
      <c r="E95" s="786"/>
      <c r="F95" s="998"/>
      <c r="G95" s="817"/>
    </row>
    <row r="96" spans="1:7">
      <c r="A96" s="793"/>
      <c r="B96" s="821" t="s">
        <v>1114</v>
      </c>
      <c r="C96" s="1001"/>
      <c r="D96" s="786"/>
      <c r="E96" s="786"/>
      <c r="F96" s="998"/>
      <c r="G96" s="817"/>
    </row>
    <row r="97" spans="1:7" ht="26.25">
      <c r="A97" s="793"/>
      <c r="B97" s="1006" t="s">
        <v>1075</v>
      </c>
      <c r="C97" s="1001"/>
      <c r="D97" s="786"/>
      <c r="E97" s="786"/>
      <c r="F97" s="998"/>
      <c r="G97" s="817"/>
    </row>
    <row r="98" spans="1:7" ht="26.25">
      <c r="A98" s="793"/>
      <c r="B98" s="1000" t="s">
        <v>1115</v>
      </c>
      <c r="C98" s="1001"/>
      <c r="D98" s="786"/>
      <c r="E98" s="786"/>
      <c r="F98" s="998"/>
      <c r="G98" s="817"/>
    </row>
    <row r="99" spans="1:7" ht="26.25">
      <c r="A99" s="793"/>
      <c r="B99" s="1000" t="s">
        <v>1116</v>
      </c>
      <c r="C99" s="1001"/>
      <c r="D99" s="786"/>
      <c r="E99" s="786"/>
      <c r="F99" s="998"/>
      <c r="G99" s="817"/>
    </row>
    <row r="100" spans="1:7" ht="26.25">
      <c r="A100" s="793"/>
      <c r="B100" s="1000" t="s">
        <v>1117</v>
      </c>
      <c r="C100" s="1001"/>
      <c r="D100" s="786"/>
      <c r="E100" s="786"/>
      <c r="F100" s="998"/>
      <c r="G100" s="817"/>
    </row>
    <row r="101" spans="1:7">
      <c r="A101" s="816" t="s">
        <v>1118</v>
      </c>
      <c r="B101" s="817" t="s">
        <v>1119</v>
      </c>
      <c r="C101" s="1007" t="s">
        <v>1120</v>
      </c>
      <c r="D101" s="786"/>
      <c r="E101" s="818" t="s">
        <v>1082</v>
      </c>
      <c r="F101" s="820" t="s">
        <v>1062</v>
      </c>
    </row>
    <row r="102" spans="1:7">
      <c r="A102" s="816" t="s">
        <v>1122</v>
      </c>
      <c r="B102" s="817" t="s">
        <v>1123</v>
      </c>
      <c r="C102" s="1007" t="s">
        <v>1095</v>
      </c>
      <c r="D102" s="786"/>
      <c r="E102" s="786" t="s">
        <v>1107</v>
      </c>
      <c r="F102" s="777" t="s">
        <v>1108</v>
      </c>
      <c r="G102" s="1040"/>
    </row>
    <row r="103" spans="1:7">
      <c r="A103" s="816" t="s">
        <v>1124</v>
      </c>
      <c r="B103" s="817" t="s">
        <v>1125</v>
      </c>
      <c r="C103" s="1007"/>
      <c r="D103" s="786"/>
      <c r="E103" s="786"/>
      <c r="F103" s="1038" t="s">
        <v>1121</v>
      </c>
      <c r="G103" s="1040"/>
    </row>
    <row r="104" spans="1:7">
      <c r="A104" s="816"/>
      <c r="B104" s="817" t="s">
        <v>1126</v>
      </c>
      <c r="C104" s="1007"/>
      <c r="D104" s="786"/>
      <c r="E104" s="786"/>
      <c r="F104" s="783"/>
      <c r="G104" s="1040"/>
    </row>
    <row r="105" spans="1:7">
      <c r="A105" s="816"/>
      <c r="B105" s="817" t="s">
        <v>1127</v>
      </c>
      <c r="C105" s="1007"/>
      <c r="D105" s="786"/>
      <c r="E105" s="786"/>
      <c r="F105" s="783"/>
      <c r="G105" s="1040"/>
    </row>
    <row r="106" spans="1:7">
      <c r="A106" s="816" t="s">
        <v>1128</v>
      </c>
      <c r="B106" s="817" t="s">
        <v>1129</v>
      </c>
      <c r="C106" s="1007"/>
      <c r="D106" s="786"/>
      <c r="E106" s="786"/>
      <c r="F106" s="783"/>
      <c r="G106" s="1040"/>
    </row>
    <row r="107" spans="1:7">
      <c r="A107" s="816"/>
      <c r="B107" s="817" t="s">
        <v>1130</v>
      </c>
      <c r="C107" s="1007"/>
      <c r="D107" s="786"/>
      <c r="E107" s="818" t="s">
        <v>1082</v>
      </c>
      <c r="F107" s="820" t="s">
        <v>1062</v>
      </c>
    </row>
    <row r="108" spans="1:7">
      <c r="A108" s="816"/>
      <c r="B108" s="817" t="s">
        <v>1132</v>
      </c>
      <c r="C108" s="1007"/>
      <c r="D108" s="786"/>
      <c r="E108" s="786" t="s">
        <v>1107</v>
      </c>
      <c r="F108" s="777" t="s">
        <v>1108</v>
      </c>
      <c r="G108" s="1040"/>
    </row>
    <row r="109" spans="1:7">
      <c r="A109" s="816" t="s">
        <v>1133</v>
      </c>
      <c r="B109" s="817" t="s">
        <v>1134</v>
      </c>
      <c r="C109" s="1007" t="s">
        <v>1135</v>
      </c>
      <c r="D109" s="786"/>
      <c r="E109" s="786"/>
      <c r="F109" s="1038" t="s">
        <v>1131</v>
      </c>
      <c r="G109" s="1040"/>
    </row>
    <row r="110" spans="1:7">
      <c r="A110" s="816"/>
      <c r="B110" s="817" t="s">
        <v>1136</v>
      </c>
      <c r="C110" s="1007"/>
      <c r="D110" s="786"/>
      <c r="E110" s="786"/>
      <c r="F110" s="783"/>
      <c r="G110" s="1040"/>
    </row>
    <row r="111" spans="1:7">
      <c r="A111" s="816"/>
      <c r="B111" s="817" t="s">
        <v>1137</v>
      </c>
      <c r="C111" s="1007"/>
      <c r="D111" s="786"/>
      <c r="E111" s="786"/>
      <c r="F111" s="783"/>
      <c r="G111" s="1040"/>
    </row>
    <row r="112" spans="1:7">
      <c r="A112" s="816"/>
      <c r="B112" s="817" t="s">
        <v>1138</v>
      </c>
      <c r="C112" s="1007"/>
      <c r="D112" s="786"/>
      <c r="E112" s="786"/>
      <c r="F112" s="783"/>
      <c r="G112" s="1040"/>
    </row>
    <row r="113" spans="1:7">
      <c r="A113" s="816" t="s">
        <v>1052</v>
      </c>
      <c r="B113" s="817" t="s">
        <v>1139</v>
      </c>
      <c r="C113" s="1007" t="s">
        <v>1140</v>
      </c>
      <c r="D113" s="786">
        <v>40</v>
      </c>
      <c r="E113" s="786"/>
      <c r="F113" s="783" t="s">
        <v>1141</v>
      </c>
    </row>
    <row r="114" spans="1:7" ht="26.25">
      <c r="A114" s="816"/>
      <c r="B114" s="817" t="s">
        <v>1143</v>
      </c>
      <c r="C114" s="1007" t="s">
        <v>1144</v>
      </c>
      <c r="D114" s="786"/>
      <c r="E114" s="786"/>
      <c r="F114" s="1038" t="s">
        <v>1142</v>
      </c>
      <c r="G114" s="1040"/>
    </row>
    <row r="115" spans="1:7">
      <c r="A115" s="816" t="s">
        <v>1145</v>
      </c>
      <c r="B115" s="817" t="s">
        <v>1146</v>
      </c>
      <c r="C115" s="1007" t="s">
        <v>1147</v>
      </c>
      <c r="D115" s="786"/>
      <c r="E115" s="786"/>
      <c r="F115" s="783" t="s">
        <v>1148</v>
      </c>
      <c r="G115" s="1040"/>
    </row>
    <row r="116" spans="1:7">
      <c r="A116" s="816"/>
      <c r="B116" s="817" t="s">
        <v>1149</v>
      </c>
      <c r="C116" s="1007"/>
      <c r="D116" s="786"/>
      <c r="E116" s="786"/>
      <c r="F116" s="783"/>
      <c r="G116" s="1040"/>
    </row>
    <row r="117" spans="1:7">
      <c r="A117" s="793"/>
      <c r="B117" s="1008" t="s">
        <v>1150</v>
      </c>
      <c r="C117" s="1009" t="s">
        <v>1151</v>
      </c>
      <c r="D117" s="786"/>
      <c r="E117" s="786"/>
      <c r="F117" s="820"/>
      <c r="G117" s="1040"/>
    </row>
    <row r="118" spans="1:7">
      <c r="A118" s="793"/>
      <c r="B118" s="1008" t="s">
        <v>1152</v>
      </c>
      <c r="C118" s="1009"/>
      <c r="D118" s="786"/>
      <c r="E118" s="786"/>
      <c r="F118" s="820"/>
      <c r="G118" s="1040"/>
    </row>
    <row r="119" spans="1:7">
      <c r="A119" s="1010"/>
      <c r="B119" s="1011"/>
      <c r="C119" s="1012"/>
      <c r="D119" s="812"/>
      <c r="E119" s="812"/>
      <c r="F119" s="1013"/>
      <c r="G119" s="1040"/>
    </row>
    <row r="120" spans="1:7" ht="26.25">
      <c r="A120" s="1045" t="s">
        <v>426</v>
      </c>
      <c r="B120" s="1046"/>
      <c r="C120" s="1046"/>
      <c r="D120" s="1046"/>
      <c r="E120" s="1046"/>
      <c r="F120" s="1047"/>
      <c r="G120" s="1048"/>
    </row>
    <row r="121" spans="1:7">
      <c r="A121" s="793" t="s">
        <v>1056</v>
      </c>
      <c r="B121" s="794" t="s">
        <v>1153</v>
      </c>
      <c r="C121" s="1007" t="s">
        <v>1140</v>
      </c>
      <c r="D121" s="786">
        <v>40</v>
      </c>
      <c r="E121" s="786"/>
      <c r="F121" s="783" t="s">
        <v>1141</v>
      </c>
    </row>
    <row r="122" spans="1:7" ht="26.25">
      <c r="A122" s="793"/>
      <c r="B122" s="817" t="s">
        <v>1143</v>
      </c>
      <c r="C122" s="829" t="s">
        <v>1154</v>
      </c>
      <c r="D122" s="786"/>
      <c r="E122" s="786"/>
      <c r="F122" s="1038" t="s">
        <v>1142</v>
      </c>
      <c r="G122" s="815"/>
    </row>
    <row r="123" spans="1:7" ht="26.25">
      <c r="A123" s="793"/>
      <c r="B123" s="815" t="s">
        <v>1155</v>
      </c>
      <c r="C123" s="829" t="s">
        <v>1156</v>
      </c>
      <c r="D123" s="786"/>
      <c r="E123" s="786"/>
      <c r="F123" s="796" t="s">
        <v>1157</v>
      </c>
      <c r="G123" s="815"/>
    </row>
    <row r="124" spans="1:7" ht="26.25">
      <c r="A124" s="793"/>
      <c r="B124" s="815" t="s">
        <v>1158</v>
      </c>
      <c r="C124" s="1014" t="s">
        <v>1159</v>
      </c>
      <c r="D124" s="786"/>
      <c r="E124" s="786"/>
      <c r="F124" s="796"/>
      <c r="G124" s="815"/>
    </row>
    <row r="125" spans="1:7" ht="26.25">
      <c r="A125" s="793"/>
      <c r="B125" s="815" t="s">
        <v>1160</v>
      </c>
      <c r="C125" s="829" t="s">
        <v>1161</v>
      </c>
      <c r="D125" s="786"/>
      <c r="E125" s="786"/>
      <c r="F125" s="796"/>
      <c r="G125" s="815"/>
    </row>
    <row r="126" spans="1:7" ht="26.25">
      <c r="A126" s="793"/>
      <c r="B126" s="815"/>
      <c r="C126" s="829" t="s">
        <v>1162</v>
      </c>
      <c r="D126" s="786"/>
      <c r="E126" s="786"/>
      <c r="F126" s="796"/>
      <c r="G126" s="815"/>
    </row>
    <row r="127" spans="1:7">
      <c r="A127" s="793"/>
      <c r="B127" s="815"/>
      <c r="C127" s="829" t="s">
        <v>1163</v>
      </c>
      <c r="D127" s="786"/>
      <c r="E127" s="786"/>
      <c r="F127" s="796" t="s">
        <v>1164</v>
      </c>
      <c r="G127" s="815"/>
    </row>
    <row r="128" spans="1:7">
      <c r="A128" s="793" t="s">
        <v>1165</v>
      </c>
      <c r="B128" s="815" t="s">
        <v>1166</v>
      </c>
      <c r="C128" s="829"/>
      <c r="D128" s="786"/>
      <c r="E128" s="786"/>
      <c r="F128" s="796"/>
      <c r="G128" s="815"/>
    </row>
    <row r="129" spans="1:7">
      <c r="A129" s="793" t="s">
        <v>1167</v>
      </c>
      <c r="B129" s="815" t="s">
        <v>1168</v>
      </c>
      <c r="C129" s="829"/>
      <c r="D129" s="786"/>
      <c r="E129" s="818" t="s">
        <v>1082</v>
      </c>
      <c r="F129" s="796"/>
      <c r="G129" s="815"/>
    </row>
    <row r="130" spans="1:7">
      <c r="A130" s="793" t="s">
        <v>940</v>
      </c>
      <c r="B130" s="815" t="s">
        <v>1169</v>
      </c>
      <c r="C130" s="1007" t="s">
        <v>1170</v>
      </c>
      <c r="D130" s="786"/>
      <c r="E130" s="786" t="s">
        <v>1107</v>
      </c>
      <c r="F130" s="796"/>
      <c r="G130" s="815"/>
    </row>
    <row r="131" spans="1:7">
      <c r="A131" s="793"/>
      <c r="B131" s="815" t="s">
        <v>1171</v>
      </c>
      <c r="C131" s="829" t="s">
        <v>1172</v>
      </c>
      <c r="D131" s="786"/>
      <c r="E131" s="786"/>
      <c r="F131" s="796" t="s">
        <v>1173</v>
      </c>
      <c r="G131" s="815"/>
    </row>
    <row r="132" spans="1:7">
      <c r="A132" s="793"/>
      <c r="B132" s="815" t="s">
        <v>1174</v>
      </c>
      <c r="C132" s="829"/>
      <c r="D132" s="786"/>
      <c r="E132" s="786"/>
      <c r="F132" s="796" t="s">
        <v>1175</v>
      </c>
      <c r="G132" s="815"/>
    </row>
    <row r="133" spans="1:7">
      <c r="A133" s="793"/>
      <c r="B133" s="815" t="s">
        <v>1176</v>
      </c>
      <c r="C133" s="829"/>
      <c r="D133" s="786">
        <v>10</v>
      </c>
      <c r="E133" s="786"/>
      <c r="F133" s="796" t="s">
        <v>1177</v>
      </c>
      <c r="G133" s="815"/>
    </row>
    <row r="134" spans="1:7" ht="26.25">
      <c r="A134" s="793"/>
      <c r="B134" s="815" t="s">
        <v>1178</v>
      </c>
      <c r="C134" s="829" t="s">
        <v>1179</v>
      </c>
      <c r="D134" s="786"/>
      <c r="E134" s="786"/>
      <c r="F134" s="796" t="s">
        <v>1180</v>
      </c>
      <c r="G134" s="815"/>
    </row>
    <row r="135" spans="1:7">
      <c r="A135" s="793" t="s">
        <v>1181</v>
      </c>
      <c r="B135" s="815" t="s">
        <v>1182</v>
      </c>
      <c r="C135" s="829" t="s">
        <v>1183</v>
      </c>
      <c r="D135" s="786"/>
      <c r="E135" s="786" t="s">
        <v>1107</v>
      </c>
      <c r="F135" s="796" t="s">
        <v>1184</v>
      </c>
      <c r="G135" s="815"/>
    </row>
    <row r="136" spans="1:7">
      <c r="A136" s="793" t="s">
        <v>1080</v>
      </c>
      <c r="B136" s="815" t="s">
        <v>1185</v>
      </c>
      <c r="C136" s="829"/>
      <c r="D136" s="786"/>
      <c r="E136" s="786"/>
      <c r="F136" s="796"/>
      <c r="G136" s="815"/>
    </row>
    <row r="137" spans="1:7">
      <c r="A137" s="793"/>
      <c r="B137" s="815" t="s">
        <v>1186</v>
      </c>
      <c r="C137" s="1015" t="s">
        <v>1187</v>
      </c>
      <c r="D137" s="786"/>
      <c r="E137" s="786"/>
      <c r="F137" s="796"/>
      <c r="G137" s="815"/>
    </row>
    <row r="138" spans="1:7">
      <c r="A138" s="793"/>
      <c r="B138" s="815" t="s">
        <v>1188</v>
      </c>
      <c r="C138" s="829"/>
      <c r="D138" s="786"/>
      <c r="E138" s="786"/>
      <c r="F138" s="796"/>
      <c r="G138" s="815"/>
    </row>
    <row r="139" spans="1:7">
      <c r="A139" s="793" t="s">
        <v>1088</v>
      </c>
      <c r="B139" s="815" t="s">
        <v>1189</v>
      </c>
      <c r="C139" s="829" t="s">
        <v>1190</v>
      </c>
      <c r="D139" s="786"/>
      <c r="E139" s="786"/>
      <c r="F139" s="796" t="s">
        <v>1191</v>
      </c>
      <c r="G139" s="815"/>
    </row>
    <row r="140" spans="1:7">
      <c r="A140" s="793"/>
      <c r="B140" s="815" t="s">
        <v>1192</v>
      </c>
      <c r="C140" s="829" t="s">
        <v>1193</v>
      </c>
      <c r="D140" s="786"/>
      <c r="E140" s="786"/>
      <c r="F140" s="796"/>
      <c r="G140" s="815"/>
    </row>
    <row r="141" spans="1:7">
      <c r="A141" s="793"/>
      <c r="B141" s="815" t="s">
        <v>1194</v>
      </c>
      <c r="C141" s="829" t="s">
        <v>1195</v>
      </c>
      <c r="D141" s="786"/>
      <c r="E141" s="786"/>
      <c r="F141" s="796"/>
      <c r="G141" s="815"/>
    </row>
    <row r="142" spans="1:7" ht="26.25">
      <c r="A142" s="1016" t="s">
        <v>1101</v>
      </c>
      <c r="B142" s="1017" t="s">
        <v>1196</v>
      </c>
      <c r="C142" s="829" t="s">
        <v>1197</v>
      </c>
      <c r="D142" s="786"/>
      <c r="E142" s="786"/>
      <c r="F142" s="796" t="s">
        <v>1191</v>
      </c>
    </row>
    <row r="143" spans="1:7">
      <c r="A143" s="1018" t="s">
        <v>1199</v>
      </c>
      <c r="B143" s="1019" t="s">
        <v>1200</v>
      </c>
      <c r="C143" s="1020" t="s">
        <v>1201</v>
      </c>
      <c r="D143" s="1021"/>
      <c r="E143" s="1021"/>
      <c r="F143" s="1038" t="s">
        <v>1198</v>
      </c>
    </row>
    <row r="144" spans="1:7" ht="26.25">
      <c r="A144" s="793"/>
      <c r="B144" s="1022" t="s">
        <v>1075</v>
      </c>
      <c r="C144" s="829" t="s">
        <v>1190</v>
      </c>
      <c r="D144" s="818"/>
      <c r="E144" s="818"/>
      <c r="F144" s="788" t="s">
        <v>1202</v>
      </c>
      <c r="G144" s="817"/>
    </row>
    <row r="145" spans="1:7" ht="26.25">
      <c r="A145" s="793"/>
      <c r="B145" s="1023" t="s">
        <v>1203</v>
      </c>
      <c r="C145" s="807"/>
      <c r="D145" s="818"/>
      <c r="E145" s="818"/>
      <c r="F145" s="820"/>
      <c r="G145" s="817"/>
    </row>
    <row r="146" spans="1:7" ht="26.25">
      <c r="A146" s="793"/>
      <c r="B146" s="1000" t="s">
        <v>1204</v>
      </c>
      <c r="C146" s="1001"/>
      <c r="D146" s="786"/>
      <c r="E146" s="786"/>
      <c r="F146" s="1024"/>
      <c r="G146" s="817"/>
    </row>
    <row r="147" spans="1:7" ht="26.25">
      <c r="A147" s="1016" t="s">
        <v>1101</v>
      </c>
      <c r="B147" s="1000" t="s">
        <v>1205</v>
      </c>
      <c r="C147" s="997" t="s">
        <v>1206</v>
      </c>
      <c r="D147" s="786"/>
      <c r="E147" s="786"/>
      <c r="F147" s="823"/>
      <c r="G147" s="817"/>
    </row>
    <row r="148" spans="1:7">
      <c r="A148" s="1016" t="s">
        <v>1207</v>
      </c>
      <c r="B148" s="821" t="s">
        <v>1208</v>
      </c>
      <c r="C148" s="829" t="s">
        <v>1190</v>
      </c>
      <c r="D148" s="786"/>
      <c r="E148" s="786"/>
      <c r="F148" s="823"/>
      <c r="G148" s="817"/>
    </row>
    <row r="149" spans="1:7" ht="26.25">
      <c r="A149" s="793"/>
      <c r="B149" s="1004" t="s">
        <v>1075</v>
      </c>
      <c r="C149" s="1001"/>
      <c r="D149" s="786"/>
      <c r="E149" s="786"/>
      <c r="F149" s="823"/>
      <c r="G149" s="817"/>
    </row>
    <row r="150" spans="1:7" ht="26.25">
      <c r="A150" s="793"/>
      <c r="B150" s="1000" t="s">
        <v>1209</v>
      </c>
      <c r="C150" s="1001"/>
      <c r="D150" s="786"/>
      <c r="E150" s="786"/>
      <c r="F150" s="998" t="s">
        <v>1173</v>
      </c>
      <c r="G150" s="817"/>
    </row>
    <row r="151" spans="1:7" ht="26.25">
      <c r="A151" s="793"/>
      <c r="B151" s="821" t="s">
        <v>1210</v>
      </c>
      <c r="C151" s="997" t="s">
        <v>1211</v>
      </c>
      <c r="D151" s="786"/>
      <c r="E151" s="786"/>
      <c r="F151" s="823"/>
      <c r="G151" s="817"/>
    </row>
    <row r="152" spans="1:7">
      <c r="A152" s="793" t="s">
        <v>1212</v>
      </c>
      <c r="B152" s="821" t="s">
        <v>1213</v>
      </c>
      <c r="C152" s="1001"/>
      <c r="D152" s="786"/>
      <c r="E152" s="818" t="s">
        <v>1082</v>
      </c>
      <c r="F152" s="998" t="s">
        <v>1062</v>
      </c>
    </row>
    <row r="153" spans="1:7">
      <c r="A153" s="793"/>
      <c r="B153" s="821"/>
      <c r="C153" s="1001"/>
      <c r="D153" s="786"/>
      <c r="E153" s="786" t="s">
        <v>1107</v>
      </c>
      <c r="F153" s="998" t="s">
        <v>1108</v>
      </c>
      <c r="G153" s="817"/>
    </row>
    <row r="154" spans="1:7">
      <c r="A154" s="793" t="s">
        <v>1118</v>
      </c>
      <c r="B154" s="821" t="s">
        <v>1214</v>
      </c>
      <c r="C154" s="1001"/>
      <c r="D154" s="786"/>
      <c r="E154" s="786"/>
      <c r="F154" s="1002" t="s">
        <v>1131</v>
      </c>
      <c r="G154" s="817"/>
    </row>
    <row r="155" spans="1:7">
      <c r="A155" s="793"/>
      <c r="B155" s="821" t="s">
        <v>1215</v>
      </c>
      <c r="C155" s="1001"/>
      <c r="D155" s="786"/>
      <c r="E155" s="786"/>
      <c r="F155" s="998" t="s">
        <v>1148</v>
      </c>
      <c r="G155" s="817"/>
    </row>
    <row r="156" spans="1:7">
      <c r="A156" s="793" t="s">
        <v>1216</v>
      </c>
      <c r="B156" s="821" t="s">
        <v>1217</v>
      </c>
      <c r="C156" s="1001"/>
      <c r="D156" s="786">
        <v>19</v>
      </c>
      <c r="E156" s="786"/>
      <c r="F156" s="998" t="s">
        <v>1218</v>
      </c>
      <c r="G156" s="817"/>
    </row>
    <row r="157" spans="1:7" ht="26.25">
      <c r="A157" s="793"/>
      <c r="B157" s="1000" t="s">
        <v>1219</v>
      </c>
      <c r="C157" s="1001"/>
      <c r="D157" s="786"/>
      <c r="E157" s="786"/>
      <c r="F157" s="998" t="s">
        <v>1220</v>
      </c>
      <c r="G157" s="817"/>
    </row>
    <row r="158" spans="1:7" ht="26.25">
      <c r="A158" s="793"/>
      <c r="B158" s="1000" t="s">
        <v>1221</v>
      </c>
      <c r="C158" s="1001"/>
      <c r="D158" s="786"/>
      <c r="E158" s="786"/>
      <c r="F158" s="998" t="s">
        <v>1222</v>
      </c>
      <c r="G158" s="817"/>
    </row>
    <row r="159" spans="1:7" ht="26.25">
      <c r="A159" s="793"/>
      <c r="B159" s="1000" t="s">
        <v>1223</v>
      </c>
      <c r="C159" s="1001"/>
      <c r="D159" s="786"/>
      <c r="E159" s="786"/>
      <c r="F159" s="998" t="s">
        <v>1224</v>
      </c>
      <c r="G159" s="817"/>
    </row>
    <row r="160" spans="1:7" ht="26.25">
      <c r="A160" s="793"/>
      <c r="B160" s="1000" t="s">
        <v>1225</v>
      </c>
      <c r="C160" s="997"/>
      <c r="D160" s="786"/>
      <c r="E160" s="786"/>
      <c r="F160" s="783" t="s">
        <v>1226</v>
      </c>
      <c r="G160" s="817"/>
    </row>
    <row r="161" spans="1:7">
      <c r="A161" s="793" t="s">
        <v>1227</v>
      </c>
      <c r="B161" s="821" t="s">
        <v>1138</v>
      </c>
      <c r="C161" s="1001"/>
      <c r="D161" s="786"/>
      <c r="E161" s="786"/>
      <c r="F161" s="998" t="s">
        <v>1148</v>
      </c>
      <c r="G161" s="817"/>
    </row>
    <row r="162" spans="1:7">
      <c r="A162" s="793"/>
      <c r="B162" s="821" t="s">
        <v>1228</v>
      </c>
      <c r="C162" s="1001"/>
      <c r="D162" s="786"/>
      <c r="E162" s="786"/>
      <c r="F162" s="998"/>
      <c r="G162" s="817"/>
    </row>
    <row r="163" spans="1:7">
      <c r="A163" s="793" t="s">
        <v>1133</v>
      </c>
      <c r="B163" s="821" t="s">
        <v>1229</v>
      </c>
      <c r="C163" s="1001"/>
      <c r="D163" s="786">
        <v>45</v>
      </c>
      <c r="E163" s="786"/>
      <c r="F163" s="808" t="s">
        <v>1142</v>
      </c>
    </row>
    <row r="164" spans="1:7">
      <c r="A164" s="793" t="s">
        <v>1230</v>
      </c>
      <c r="B164" s="821" t="s">
        <v>1231</v>
      </c>
      <c r="C164" s="997" t="s">
        <v>1232</v>
      </c>
      <c r="D164" s="786"/>
      <c r="E164" s="786"/>
      <c r="F164" s="998" t="s">
        <v>1148</v>
      </c>
      <c r="G164" s="817"/>
    </row>
    <row r="165" spans="1:7">
      <c r="A165" s="793"/>
      <c r="B165" s="821" t="s">
        <v>1233</v>
      </c>
      <c r="C165" s="997" t="s">
        <v>1234</v>
      </c>
      <c r="D165" s="786"/>
      <c r="E165" s="786"/>
      <c r="F165" s="998" t="s">
        <v>1175</v>
      </c>
      <c r="G165" s="817"/>
    </row>
    <row r="166" spans="1:7" ht="26.25">
      <c r="A166" s="793"/>
      <c r="B166" s="817" t="s">
        <v>1143</v>
      </c>
      <c r="C166" s="997" t="s">
        <v>1235</v>
      </c>
      <c r="D166" s="786"/>
      <c r="E166" s="786"/>
      <c r="F166" s="998" t="s">
        <v>1236</v>
      </c>
      <c r="G166" s="817"/>
    </row>
    <row r="167" spans="1:7">
      <c r="A167" s="793" t="s">
        <v>1237</v>
      </c>
      <c r="B167" s="817" t="s">
        <v>1238</v>
      </c>
      <c r="C167" s="829" t="s">
        <v>1124</v>
      </c>
      <c r="D167" s="786"/>
      <c r="E167" s="786"/>
      <c r="F167" s="796"/>
      <c r="G167" s="815"/>
    </row>
    <row r="168" spans="1:7" ht="26.25">
      <c r="A168" s="816"/>
      <c r="B168" s="817" t="s">
        <v>1239</v>
      </c>
      <c r="C168" s="1025"/>
      <c r="D168" s="786"/>
      <c r="E168" s="786"/>
      <c r="F168" s="783"/>
      <c r="G168" s="817"/>
    </row>
    <row r="169" spans="1:7" ht="26.25">
      <c r="A169" s="824"/>
      <c r="B169" s="1026"/>
      <c r="C169" s="1027"/>
      <c r="D169" s="812"/>
      <c r="E169" s="812"/>
      <c r="F169" s="1028"/>
      <c r="G169" s="817"/>
    </row>
    <row r="170" spans="1:7" ht="26.25">
      <c r="A170" s="1045" t="s">
        <v>427</v>
      </c>
      <c r="B170" s="1046"/>
      <c r="C170" s="1046"/>
      <c r="D170" s="1046"/>
      <c r="E170" s="1046"/>
      <c r="F170" s="1047"/>
      <c r="G170" s="1048"/>
    </row>
    <row r="171" spans="1:7">
      <c r="A171" s="793" t="s">
        <v>1056</v>
      </c>
      <c r="B171" s="794" t="s">
        <v>1153</v>
      </c>
      <c r="C171" s="1007" t="s">
        <v>1240</v>
      </c>
      <c r="D171" s="786">
        <v>40</v>
      </c>
      <c r="E171" s="786"/>
      <c r="F171" s="783" t="s">
        <v>1141</v>
      </c>
    </row>
    <row r="172" spans="1:7" ht="26.25">
      <c r="A172" s="793"/>
      <c r="B172" s="817" t="s">
        <v>1143</v>
      </c>
      <c r="C172" s="829"/>
      <c r="D172" s="786"/>
      <c r="E172" s="786"/>
      <c r="F172" s="808" t="s">
        <v>1142</v>
      </c>
      <c r="G172" s="815"/>
    </row>
    <row r="173" spans="1:7">
      <c r="A173" s="793" t="s">
        <v>1167</v>
      </c>
      <c r="B173" s="794" t="s">
        <v>1241</v>
      </c>
      <c r="C173" s="997" t="s">
        <v>1232</v>
      </c>
      <c r="D173" s="786"/>
      <c r="E173" s="786"/>
      <c r="F173" s="998" t="s">
        <v>1148</v>
      </c>
      <c r="G173" s="815"/>
    </row>
    <row r="174" spans="1:7" ht="26.25">
      <c r="A174" s="793"/>
      <c r="B174" s="815" t="s">
        <v>1242</v>
      </c>
      <c r="C174" s="997" t="s">
        <v>1234</v>
      </c>
      <c r="D174" s="786"/>
      <c r="E174" s="786"/>
      <c r="F174" s="998" t="s">
        <v>1175</v>
      </c>
      <c r="G174" s="817"/>
    </row>
    <row r="175" spans="1:7" ht="26.25">
      <c r="A175" s="793"/>
      <c r="B175" s="1022" t="s">
        <v>1075</v>
      </c>
      <c r="C175" s="997" t="s">
        <v>1235</v>
      </c>
      <c r="D175" s="818"/>
      <c r="E175" s="818"/>
      <c r="F175" s="998" t="s">
        <v>1236</v>
      </c>
      <c r="G175" s="817"/>
    </row>
    <row r="176" spans="1:7" ht="26.25">
      <c r="A176" s="793"/>
      <c r="B176" s="1000" t="s">
        <v>1243</v>
      </c>
      <c r="C176" s="1001"/>
      <c r="D176" s="786"/>
      <c r="E176" s="786"/>
      <c r="F176" s="1024"/>
      <c r="G176" s="817"/>
    </row>
    <row r="177" spans="1:7" ht="26.25">
      <c r="A177" s="793"/>
      <c r="B177" s="1000" t="s">
        <v>1244</v>
      </c>
      <c r="C177" s="1001"/>
      <c r="D177" s="786"/>
      <c r="E177" s="786"/>
      <c r="F177" s="823"/>
      <c r="G177" s="817"/>
    </row>
    <row r="178" spans="1:7" ht="26.25">
      <c r="A178" s="793"/>
      <c r="B178" s="1000" t="s">
        <v>1245</v>
      </c>
      <c r="C178" s="1001"/>
      <c r="D178" s="786"/>
      <c r="E178" s="786"/>
      <c r="F178" s="998"/>
      <c r="G178" s="817"/>
    </row>
    <row r="179" spans="1:7">
      <c r="A179" s="793" t="s">
        <v>1246</v>
      </c>
      <c r="B179" s="821" t="s">
        <v>1247</v>
      </c>
      <c r="C179" s="997"/>
      <c r="D179" s="786"/>
      <c r="E179" s="786"/>
      <c r="F179" s="783" t="s">
        <v>1148</v>
      </c>
      <c r="G179" s="817"/>
    </row>
    <row r="180" spans="1:7">
      <c r="A180" s="793" t="s">
        <v>1248</v>
      </c>
      <c r="B180" s="821" t="s">
        <v>1249</v>
      </c>
      <c r="C180" s="997"/>
      <c r="D180" s="786"/>
      <c r="E180" s="786"/>
      <c r="F180" s="783" t="s">
        <v>1250</v>
      </c>
      <c r="G180" s="817"/>
    </row>
    <row r="181" spans="1:7" ht="26.25">
      <c r="A181" s="793"/>
      <c r="B181" s="1000" t="s">
        <v>1251</v>
      </c>
      <c r="C181" s="997" t="s">
        <v>1252</v>
      </c>
      <c r="D181" s="786"/>
      <c r="E181" s="786"/>
      <c r="F181" s="783"/>
      <c r="G181" s="817"/>
    </row>
    <row r="182" spans="1:7" ht="26.25">
      <c r="A182" s="793"/>
      <c r="B182" s="1000" t="s">
        <v>1253</v>
      </c>
      <c r="C182" s="997"/>
      <c r="D182" s="786"/>
      <c r="E182" s="786"/>
      <c r="F182" s="783"/>
      <c r="G182" s="817"/>
    </row>
    <row r="183" spans="1:7">
      <c r="A183" s="793"/>
      <c r="B183" s="821" t="s">
        <v>1254</v>
      </c>
      <c r="C183" s="997"/>
      <c r="D183" s="786"/>
      <c r="E183" s="786"/>
      <c r="F183" s="783" t="s">
        <v>1255</v>
      </c>
      <c r="G183" s="817"/>
    </row>
    <row r="184" spans="1:7" ht="26.25">
      <c r="A184" s="793"/>
      <c r="B184" s="1004" t="s">
        <v>1075</v>
      </c>
      <c r="C184" s="1001"/>
      <c r="D184" s="786"/>
      <c r="E184" s="786"/>
      <c r="F184" s="998"/>
      <c r="G184" s="817"/>
    </row>
    <row r="185" spans="1:7" ht="26.25">
      <c r="A185" s="793"/>
      <c r="B185" s="1000" t="s">
        <v>1256</v>
      </c>
      <c r="C185" s="1001"/>
      <c r="D185" s="786"/>
      <c r="E185" s="786"/>
      <c r="F185" s="998"/>
      <c r="G185" s="817"/>
    </row>
    <row r="186" spans="1:7" ht="26.25">
      <c r="A186" s="793"/>
      <c r="B186" s="1000" t="s">
        <v>1257</v>
      </c>
      <c r="C186" s="1001"/>
      <c r="D186" s="786"/>
      <c r="E186" s="786"/>
      <c r="F186" s="998"/>
      <c r="G186" s="817"/>
    </row>
    <row r="187" spans="1:7" ht="26.25">
      <c r="A187" s="793"/>
      <c r="B187" s="1000" t="s">
        <v>1258</v>
      </c>
      <c r="C187" s="1001"/>
      <c r="D187" s="786"/>
      <c r="E187" s="786"/>
      <c r="F187" s="998"/>
      <c r="G187" s="817"/>
    </row>
    <row r="188" spans="1:7">
      <c r="A188" s="793" t="s">
        <v>1259</v>
      </c>
      <c r="B188" s="821" t="s">
        <v>1260</v>
      </c>
      <c r="C188" s="1001"/>
      <c r="D188" s="786"/>
      <c r="E188" s="786"/>
      <c r="F188" s="998"/>
      <c r="G188" s="817"/>
    </row>
    <row r="189" spans="1:7">
      <c r="A189" s="793"/>
      <c r="B189" s="821" t="s">
        <v>1261</v>
      </c>
      <c r="C189" s="1001"/>
      <c r="D189" s="786"/>
      <c r="E189" s="786"/>
      <c r="F189" s="998"/>
      <c r="G189" s="817"/>
    </row>
    <row r="190" spans="1:7">
      <c r="A190" s="793"/>
      <c r="B190" s="821" t="s">
        <v>1262</v>
      </c>
      <c r="C190" s="1001"/>
      <c r="D190" s="786"/>
      <c r="E190" s="786"/>
      <c r="F190" s="998"/>
      <c r="G190" s="817"/>
    </row>
    <row r="191" spans="1:7">
      <c r="A191" s="793"/>
      <c r="B191" s="821" t="s">
        <v>1263</v>
      </c>
      <c r="C191" s="1001"/>
      <c r="D191" s="786"/>
      <c r="E191" s="786"/>
      <c r="F191" s="998"/>
      <c r="G191" s="817"/>
    </row>
    <row r="192" spans="1:7">
      <c r="A192" s="793" t="s">
        <v>1088</v>
      </c>
      <c r="B192" s="821" t="s">
        <v>1264</v>
      </c>
      <c r="C192" s="997" t="s">
        <v>1265</v>
      </c>
      <c r="D192" s="786"/>
      <c r="E192" s="786" t="s">
        <v>1064</v>
      </c>
      <c r="F192" s="998" t="s">
        <v>1062</v>
      </c>
    </row>
    <row r="193" spans="1:7">
      <c r="A193" s="793" t="s">
        <v>1118</v>
      </c>
      <c r="B193" s="821" t="s">
        <v>1267</v>
      </c>
      <c r="C193" s="1001"/>
      <c r="D193" s="786"/>
      <c r="E193" s="786" t="s">
        <v>1107</v>
      </c>
      <c r="F193" s="998" t="s">
        <v>1108</v>
      </c>
      <c r="G193" s="817"/>
    </row>
    <row r="194" spans="1:7">
      <c r="A194" s="793"/>
      <c r="B194" s="995" t="s">
        <v>1268</v>
      </c>
      <c r="C194" s="1001"/>
      <c r="D194" s="786"/>
      <c r="E194" s="786"/>
      <c r="F194" s="1002" t="s">
        <v>1266</v>
      </c>
      <c r="G194" s="817"/>
    </row>
    <row r="195" spans="1:7">
      <c r="A195" s="793"/>
      <c r="B195" s="995" t="s">
        <v>1269</v>
      </c>
      <c r="C195" s="997" t="s">
        <v>1270</v>
      </c>
      <c r="D195" s="786"/>
      <c r="E195" s="786"/>
      <c r="F195" s="998"/>
      <c r="G195" s="817"/>
    </row>
    <row r="196" spans="1:7">
      <c r="A196" s="793"/>
      <c r="B196" s="821" t="s">
        <v>1271</v>
      </c>
      <c r="C196" s="1001"/>
      <c r="D196" s="786"/>
      <c r="E196" s="786"/>
      <c r="F196" s="998"/>
      <c r="G196" s="817"/>
    </row>
    <row r="197" spans="1:7" ht="26.25">
      <c r="A197" s="793"/>
      <c r="B197" s="1000" t="s">
        <v>1272</v>
      </c>
      <c r="C197" s="1001"/>
      <c r="D197" s="786"/>
      <c r="E197" s="786"/>
      <c r="F197" s="998"/>
      <c r="G197" s="817"/>
    </row>
    <row r="198" spans="1:7" ht="26.25">
      <c r="A198" s="793"/>
      <c r="B198" s="1000" t="s">
        <v>1273</v>
      </c>
      <c r="C198" s="1001"/>
      <c r="D198" s="786"/>
      <c r="E198" s="786"/>
      <c r="F198" s="998"/>
      <c r="G198" s="817"/>
    </row>
    <row r="199" spans="1:7" ht="26.25">
      <c r="A199" s="793"/>
      <c r="B199" s="1000" t="s">
        <v>1274</v>
      </c>
      <c r="C199" s="1001"/>
      <c r="D199" s="786"/>
      <c r="E199" s="786"/>
      <c r="F199" s="998"/>
      <c r="G199" s="817"/>
    </row>
    <row r="200" spans="1:7" ht="26.25">
      <c r="A200" s="793"/>
      <c r="B200" s="1000" t="s">
        <v>1275</v>
      </c>
      <c r="C200" s="1001"/>
      <c r="D200" s="786"/>
      <c r="E200" s="786"/>
      <c r="F200" s="998"/>
      <c r="G200" s="817"/>
    </row>
    <row r="201" spans="1:7" ht="26.25">
      <c r="A201" s="793"/>
      <c r="B201" s="1000" t="s">
        <v>1276</v>
      </c>
      <c r="C201" s="1001"/>
      <c r="D201" s="786"/>
      <c r="E201" s="786"/>
      <c r="F201" s="998"/>
      <c r="G201" s="817"/>
    </row>
    <row r="202" spans="1:7" ht="26.25">
      <c r="A202" s="793"/>
      <c r="B202" s="1004" t="s">
        <v>1075</v>
      </c>
      <c r="C202" s="1001"/>
      <c r="D202" s="786"/>
      <c r="E202" s="786"/>
      <c r="F202" s="998"/>
      <c r="G202" s="817"/>
    </row>
    <row r="203" spans="1:7" ht="26.25">
      <c r="A203" s="793"/>
      <c r="B203" s="1000" t="s">
        <v>1277</v>
      </c>
      <c r="C203" s="1001"/>
      <c r="D203" s="786"/>
      <c r="E203" s="786"/>
      <c r="F203" s="998"/>
      <c r="G203" s="817"/>
    </row>
    <row r="204" spans="1:7" ht="26.25">
      <c r="A204" s="793"/>
      <c r="B204" s="1000" t="s">
        <v>1278</v>
      </c>
      <c r="C204" s="1001"/>
      <c r="D204" s="786"/>
      <c r="E204" s="786"/>
      <c r="F204" s="998"/>
      <c r="G204" s="817"/>
    </row>
    <row r="205" spans="1:7">
      <c r="A205" s="793" t="s">
        <v>1279</v>
      </c>
      <c r="B205" s="821" t="s">
        <v>1280</v>
      </c>
      <c r="C205" s="997" t="s">
        <v>1281</v>
      </c>
      <c r="D205" s="786"/>
      <c r="E205" s="786" t="s">
        <v>1064</v>
      </c>
      <c r="F205" s="998" t="s">
        <v>1062</v>
      </c>
      <c r="G205" s="817"/>
    </row>
    <row r="206" spans="1:7">
      <c r="A206" s="793"/>
      <c r="B206" s="821" t="s">
        <v>1282</v>
      </c>
      <c r="C206" s="1001"/>
      <c r="D206" s="786"/>
      <c r="E206" s="786" t="s">
        <v>1107</v>
      </c>
      <c r="F206" s="998" t="s">
        <v>1108</v>
      </c>
      <c r="G206" s="817"/>
    </row>
    <row r="207" spans="1:7">
      <c r="A207" s="793" t="s">
        <v>1283</v>
      </c>
      <c r="B207" s="821" t="s">
        <v>1284</v>
      </c>
      <c r="C207" s="1001"/>
      <c r="D207" s="786"/>
      <c r="E207" s="786"/>
      <c r="F207" s="998"/>
      <c r="G207" s="817"/>
    </row>
    <row r="208" spans="1:7" ht="26.25">
      <c r="A208" s="816"/>
      <c r="B208" s="817" t="s">
        <v>1285</v>
      </c>
      <c r="C208" s="1025"/>
      <c r="D208" s="786"/>
      <c r="E208" s="786"/>
      <c r="F208" s="783"/>
      <c r="G208" s="817"/>
    </row>
    <row r="209" spans="1:7">
      <c r="A209" s="816" t="s">
        <v>1286</v>
      </c>
      <c r="B209" s="817" t="s">
        <v>1287</v>
      </c>
      <c r="C209" s="1007" t="s">
        <v>1288</v>
      </c>
      <c r="D209" s="786"/>
      <c r="E209" s="786"/>
      <c r="F209" s="1002" t="s">
        <v>1289</v>
      </c>
    </row>
    <row r="210" spans="1:7">
      <c r="A210" s="816" t="s">
        <v>1290</v>
      </c>
      <c r="B210" s="817" t="s">
        <v>1291</v>
      </c>
      <c r="C210" s="1007" t="s">
        <v>1292</v>
      </c>
      <c r="D210" s="786"/>
      <c r="E210" s="786"/>
      <c r="F210" s="808" t="s">
        <v>1142</v>
      </c>
    </row>
    <row r="211" spans="1:7" ht="26.25">
      <c r="A211" s="816" t="s">
        <v>1293</v>
      </c>
      <c r="B211" s="817" t="s">
        <v>1294</v>
      </c>
      <c r="C211" s="1025" t="s">
        <v>1295</v>
      </c>
      <c r="D211" s="786"/>
      <c r="E211" s="786"/>
      <c r="F211" s="783" t="s">
        <v>1175</v>
      </c>
      <c r="G211" s="817"/>
    </row>
    <row r="212" spans="1:7">
      <c r="A212" s="816" t="s">
        <v>1230</v>
      </c>
      <c r="B212" s="817" t="s">
        <v>1296</v>
      </c>
      <c r="C212" s="1007" t="s">
        <v>1297</v>
      </c>
      <c r="D212" s="786"/>
      <c r="E212" s="786"/>
      <c r="F212" s="1002" t="s">
        <v>1298</v>
      </c>
    </row>
    <row r="213" spans="1:7" ht="26.25">
      <c r="A213" s="1029"/>
      <c r="B213" s="1030" t="s">
        <v>1299</v>
      </c>
      <c r="C213" s="1031"/>
      <c r="D213" s="786"/>
      <c r="E213" s="786"/>
      <c r="F213" s="1002" t="s">
        <v>1300</v>
      </c>
    </row>
    <row r="214" spans="1:7">
      <c r="A214" s="816"/>
      <c r="B214" s="1032" t="s">
        <v>1301</v>
      </c>
      <c r="C214" s="1033"/>
      <c r="D214" s="786"/>
      <c r="E214" s="786"/>
      <c r="F214" s="1034"/>
      <c r="G214" s="1039"/>
    </row>
    <row r="215" spans="1:7">
      <c r="A215" s="816"/>
      <c r="B215" s="781" t="s">
        <v>1302</v>
      </c>
      <c r="C215" s="1033"/>
      <c r="D215" s="786"/>
      <c r="E215" s="786"/>
      <c r="F215" s="783" t="s">
        <v>1303</v>
      </c>
      <c r="G215" s="1039"/>
    </row>
    <row r="216" spans="1:7" ht="26.25">
      <c r="A216" s="816"/>
      <c r="B216" s="817" t="s">
        <v>1304</v>
      </c>
      <c r="C216" s="1025"/>
      <c r="D216" s="786"/>
      <c r="E216" s="786"/>
      <c r="F216" s="783"/>
      <c r="G216" s="817"/>
    </row>
    <row r="217" spans="1:7">
      <c r="A217" s="816"/>
      <c r="B217" s="817" t="s">
        <v>1305</v>
      </c>
      <c r="C217" s="1007" t="s">
        <v>1306</v>
      </c>
      <c r="D217" s="786"/>
      <c r="E217" s="786"/>
      <c r="F217" s="1043"/>
      <c r="G217" s="817"/>
    </row>
    <row r="218" spans="1:7" ht="26.25">
      <c r="A218" s="1045" t="s">
        <v>1307</v>
      </c>
      <c r="B218" s="1046"/>
      <c r="C218" s="1046"/>
      <c r="D218" s="1046"/>
      <c r="E218" s="1046"/>
      <c r="F218" s="1047"/>
      <c r="G218" s="1048"/>
    </row>
    <row r="219" spans="1:7">
      <c r="A219" s="793" t="s">
        <v>1308</v>
      </c>
      <c r="B219" s="794" t="s">
        <v>1309</v>
      </c>
      <c r="C219" s="829"/>
      <c r="D219" s="786"/>
      <c r="E219" s="786" t="s">
        <v>1064</v>
      </c>
      <c r="F219" s="998" t="s">
        <v>1062</v>
      </c>
      <c r="G219" s="815"/>
    </row>
    <row r="220" spans="1:7">
      <c r="A220" s="793"/>
      <c r="B220" s="815"/>
      <c r="C220" s="829"/>
      <c r="D220" s="786"/>
      <c r="E220" s="786" t="s">
        <v>1107</v>
      </c>
      <c r="F220" s="998" t="s">
        <v>1108</v>
      </c>
      <c r="G220" s="817"/>
    </row>
    <row r="221" spans="1:7">
      <c r="A221" s="793" t="s">
        <v>412</v>
      </c>
      <c r="B221" s="806" t="s">
        <v>1310</v>
      </c>
      <c r="C221" s="807"/>
      <c r="D221" s="818">
        <v>28</v>
      </c>
      <c r="E221" s="818"/>
      <c r="F221" s="820" t="s">
        <v>1303</v>
      </c>
      <c r="G221" s="817"/>
    </row>
    <row r="222" spans="1:7">
      <c r="A222" s="793"/>
      <c r="B222" s="806" t="s">
        <v>1311</v>
      </c>
      <c r="C222" s="807"/>
      <c r="D222" s="818"/>
      <c r="E222" s="818"/>
      <c r="F222" s="820"/>
      <c r="G222" s="817"/>
    </row>
    <row r="223" spans="1:7">
      <c r="A223" s="793" t="s">
        <v>1008</v>
      </c>
      <c r="B223" s="821" t="s">
        <v>1312</v>
      </c>
      <c r="C223" s="1001"/>
      <c r="D223" s="786"/>
      <c r="E223" s="786"/>
      <c r="F223" s="1024" t="s">
        <v>1313</v>
      </c>
      <c r="G223" s="817"/>
    </row>
    <row r="224" spans="1:7">
      <c r="A224" s="793" t="s">
        <v>1167</v>
      </c>
      <c r="B224" s="821" t="s">
        <v>1314</v>
      </c>
      <c r="C224" s="1001"/>
      <c r="D224" s="786"/>
      <c r="E224" s="786"/>
      <c r="F224" s="823"/>
      <c r="G224" s="817"/>
    </row>
    <row r="225" spans="1:7">
      <c r="A225" s="793" t="s">
        <v>1315</v>
      </c>
      <c r="B225" s="821" t="s">
        <v>1316</v>
      </c>
      <c r="C225" s="1001"/>
      <c r="D225" s="786"/>
      <c r="E225" s="786"/>
      <c r="F225" s="998"/>
      <c r="G225" s="817"/>
    </row>
    <row r="226" spans="1:7">
      <c r="A226" s="793" t="s">
        <v>1317</v>
      </c>
      <c r="B226" s="821" t="s">
        <v>1318</v>
      </c>
      <c r="C226" s="997"/>
      <c r="D226" s="786"/>
      <c r="E226" s="786"/>
      <c r="F226" s="1034"/>
      <c r="G226" s="817"/>
    </row>
    <row r="227" spans="1:7" ht="32.25">
      <c r="A227" s="1010"/>
      <c r="B227" s="1035" t="s">
        <v>1319</v>
      </c>
      <c r="C227" s="1036"/>
      <c r="D227" s="812"/>
      <c r="E227" s="812"/>
      <c r="F227" s="1037"/>
      <c r="G227" s="817"/>
    </row>
  </sheetData>
  <mergeCells count="7">
    <mergeCell ref="A55:F55"/>
    <mergeCell ref="A1:F1"/>
    <mergeCell ref="A2:F2"/>
    <mergeCell ref="A3:F3"/>
    <mergeCell ref="A4:F4"/>
    <mergeCell ref="A6:F6"/>
    <mergeCell ref="A32:F32"/>
  </mergeCells>
  <printOptions horizontalCentered="1"/>
  <pageMargins left="0" right="0" top="0" bottom="0" header="0" footer="0"/>
  <pageSetup paperSize="9" scale="65" fitToHeight="0" orientation="landscape" r:id="rId1"/>
  <rowBreaks count="1" manualBreakCount="1">
    <brk id="31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5"/>
  <sheetViews>
    <sheetView view="pageBreakPreview" zoomScale="59" zoomScaleNormal="70" zoomScaleSheetLayoutView="59" workbookViewId="0">
      <pane ySplit="5" topLeftCell="A66" activePane="bottomLeft" state="frozen"/>
      <selection pane="bottomLeft" activeCell="A82" sqref="A82:B82"/>
    </sheetView>
  </sheetViews>
  <sheetFormatPr defaultColWidth="9" defaultRowHeight="20.25"/>
  <cols>
    <col min="1" max="1" width="52" style="429" bestFit="1" customWidth="1"/>
    <col min="2" max="2" width="54.7109375" style="429" bestFit="1" customWidth="1"/>
    <col min="3" max="3" width="44.7109375" style="429" bestFit="1" customWidth="1"/>
    <col min="4" max="4" width="52.5703125" style="429" customWidth="1"/>
    <col min="5" max="5" width="48.7109375" style="449" bestFit="1" customWidth="1"/>
    <col min="6" max="16384" width="9" style="429"/>
  </cols>
  <sheetData>
    <row r="1" spans="1:5" ht="30">
      <c r="A1" s="919" t="s">
        <v>451</v>
      </c>
      <c r="B1" s="919"/>
      <c r="C1" s="919"/>
      <c r="D1" s="919"/>
      <c r="E1" s="919"/>
    </row>
    <row r="2" spans="1:5" ht="30">
      <c r="A2" s="920" t="s">
        <v>915</v>
      </c>
      <c r="B2" s="920"/>
      <c r="C2" s="920"/>
      <c r="D2" s="920"/>
      <c r="E2" s="920"/>
    </row>
    <row r="3" spans="1:5" ht="30">
      <c r="A3" s="919" t="s">
        <v>489</v>
      </c>
      <c r="B3" s="919"/>
      <c r="C3" s="919"/>
      <c r="D3" s="919"/>
      <c r="E3" s="919"/>
    </row>
    <row r="4" spans="1:5" ht="30.75" thickBot="1">
      <c r="A4" s="921" t="s">
        <v>611</v>
      </c>
      <c r="B4" s="921"/>
      <c r="C4" s="921"/>
      <c r="D4" s="921"/>
      <c r="E4" s="921"/>
    </row>
    <row r="5" spans="1:5" s="431" customFormat="1" ht="30.75" thickBot="1">
      <c r="A5" s="430" t="s">
        <v>405</v>
      </c>
      <c r="B5" s="430" t="s">
        <v>406</v>
      </c>
      <c r="C5" s="430" t="s">
        <v>407</v>
      </c>
      <c r="D5" s="430" t="s">
        <v>408</v>
      </c>
      <c r="E5" s="430" t="s">
        <v>409</v>
      </c>
    </row>
    <row r="6" spans="1:5" ht="30">
      <c r="A6" s="917" t="s">
        <v>423</v>
      </c>
      <c r="B6" s="918"/>
      <c r="C6" s="432"/>
      <c r="D6" s="432"/>
      <c r="E6" s="432"/>
    </row>
    <row r="7" spans="1:5" ht="30">
      <c r="A7" s="433"/>
      <c r="B7" s="434" t="s">
        <v>440</v>
      </c>
      <c r="C7" s="434" t="s">
        <v>413</v>
      </c>
      <c r="D7" s="434" t="s">
        <v>755</v>
      </c>
      <c r="E7" s="434" t="s">
        <v>492</v>
      </c>
    </row>
    <row r="8" spans="1:5" ht="30">
      <c r="A8" s="434"/>
      <c r="B8" s="434" t="s">
        <v>441</v>
      </c>
      <c r="C8" s="434" t="s">
        <v>442</v>
      </c>
      <c r="D8" s="434" t="s">
        <v>444</v>
      </c>
      <c r="E8" s="434" t="s">
        <v>445</v>
      </c>
    </row>
    <row r="9" spans="1:5" ht="30">
      <c r="A9" s="434"/>
      <c r="B9" s="434" t="s">
        <v>410</v>
      </c>
      <c r="C9" s="434" t="s">
        <v>443</v>
      </c>
      <c r="D9" s="434" t="s">
        <v>410</v>
      </c>
      <c r="E9" s="434" t="s">
        <v>411</v>
      </c>
    </row>
    <row r="10" spans="1:5" ht="28.5">
      <c r="B10" s="483" t="s">
        <v>466</v>
      </c>
      <c r="C10" s="483" t="s">
        <v>459</v>
      </c>
      <c r="D10" s="483" t="s">
        <v>454</v>
      </c>
      <c r="E10" s="484" t="s">
        <v>467</v>
      </c>
    </row>
    <row r="11" spans="1:5" ht="28.5">
      <c r="A11" s="436"/>
      <c r="B11" s="483" t="s">
        <v>455</v>
      </c>
      <c r="C11" s="483" t="s">
        <v>490</v>
      </c>
      <c r="D11" s="484" t="s">
        <v>478</v>
      </c>
      <c r="E11" s="484" t="s">
        <v>493</v>
      </c>
    </row>
    <row r="12" spans="1:5" ht="28.5">
      <c r="A12" s="436"/>
      <c r="B12" s="483" t="s">
        <v>456</v>
      </c>
      <c r="C12" s="483" t="s">
        <v>460</v>
      </c>
      <c r="D12" s="484" t="s">
        <v>455</v>
      </c>
      <c r="E12" s="484" t="s">
        <v>468</v>
      </c>
    </row>
    <row r="13" spans="1:5" ht="28.5">
      <c r="A13" s="436"/>
      <c r="B13" s="483" t="s">
        <v>457</v>
      </c>
      <c r="C13" s="483" t="s">
        <v>461</v>
      </c>
      <c r="D13" s="484" t="s">
        <v>479</v>
      </c>
      <c r="E13" s="484" t="s">
        <v>469</v>
      </c>
    </row>
    <row r="14" spans="1:5" ht="28.5">
      <c r="A14" s="436"/>
      <c r="B14" s="483" t="s">
        <v>458</v>
      </c>
      <c r="C14" s="483" t="s">
        <v>462</v>
      </c>
      <c r="D14" s="484" t="s">
        <v>458</v>
      </c>
      <c r="E14" s="484" t="s">
        <v>494</v>
      </c>
    </row>
    <row r="15" spans="1:5" ht="28.5">
      <c r="A15" s="436"/>
      <c r="C15" s="483" t="s">
        <v>463</v>
      </c>
      <c r="D15" s="485"/>
      <c r="E15" s="484" t="s">
        <v>501</v>
      </c>
    </row>
    <row r="16" spans="1:5" ht="28.5">
      <c r="A16" s="437"/>
      <c r="B16" s="485"/>
      <c r="C16" s="483" t="s">
        <v>487</v>
      </c>
      <c r="D16" s="485"/>
      <c r="E16" s="484" t="s">
        <v>460</v>
      </c>
    </row>
    <row r="17" spans="1:5" ht="28.5">
      <c r="A17" s="437"/>
      <c r="C17" s="483" t="s">
        <v>464</v>
      </c>
      <c r="D17" s="484"/>
      <c r="E17" s="483" t="s">
        <v>496</v>
      </c>
    </row>
    <row r="18" spans="1:5" ht="28.5">
      <c r="A18" s="437"/>
      <c r="C18" s="483" t="s">
        <v>465</v>
      </c>
      <c r="D18" s="484"/>
      <c r="E18" s="484" t="s">
        <v>495</v>
      </c>
    </row>
    <row r="19" spans="1:5" ht="28.5">
      <c r="A19" s="437"/>
      <c r="B19" s="439"/>
      <c r="C19" s="485"/>
      <c r="D19" s="484"/>
      <c r="E19" s="484" t="s">
        <v>470</v>
      </c>
    </row>
    <row r="20" spans="1:5" ht="30.75">
      <c r="A20" s="439"/>
      <c r="B20" s="489"/>
      <c r="C20" s="488"/>
      <c r="D20" s="490"/>
      <c r="E20" s="487"/>
    </row>
    <row r="21" spans="1:5" ht="29.25" thickBot="1">
      <c r="A21" s="439"/>
      <c r="B21" s="470"/>
      <c r="C21" s="474"/>
      <c r="D21" s="437"/>
      <c r="E21" s="472"/>
    </row>
    <row r="22" spans="1:5" ht="30">
      <c r="A22" s="468" t="s">
        <v>424</v>
      </c>
      <c r="B22" s="432"/>
      <c r="C22" s="432"/>
      <c r="D22" s="432"/>
      <c r="E22" s="432"/>
    </row>
    <row r="23" spans="1:5" ht="30">
      <c r="A23" s="434" t="s">
        <v>414</v>
      </c>
      <c r="B23" s="433" t="s">
        <v>446</v>
      </c>
      <c r="C23" s="434" t="s">
        <v>413</v>
      </c>
      <c r="D23" s="434" t="s">
        <v>499</v>
      </c>
      <c r="E23" s="434" t="s">
        <v>414</v>
      </c>
    </row>
    <row r="24" spans="1:5" ht="30">
      <c r="A24" s="434" t="s">
        <v>412</v>
      </c>
      <c r="B24" s="476" t="s">
        <v>447</v>
      </c>
      <c r="C24" s="478" t="s">
        <v>442</v>
      </c>
      <c r="D24" s="434" t="s">
        <v>448</v>
      </c>
      <c r="E24" s="434" t="s">
        <v>445</v>
      </c>
    </row>
    <row r="25" spans="1:5" ht="30">
      <c r="A25" s="440"/>
      <c r="B25" s="476" t="s">
        <v>410</v>
      </c>
      <c r="C25" s="478" t="s">
        <v>443</v>
      </c>
      <c r="D25" s="434" t="s">
        <v>410</v>
      </c>
      <c r="E25" s="434" t="s">
        <v>411</v>
      </c>
    </row>
    <row r="26" spans="1:5" ht="28.5">
      <c r="A26" s="483"/>
      <c r="B26" s="436" t="s">
        <v>503</v>
      </c>
      <c r="C26" s="484" t="s">
        <v>480</v>
      </c>
      <c r="D26" s="483" t="s">
        <v>500</v>
      </c>
      <c r="E26" s="483" t="s">
        <v>473</v>
      </c>
    </row>
    <row r="27" spans="1:5" ht="28.5">
      <c r="A27" s="483" t="s">
        <v>415</v>
      </c>
      <c r="B27" s="483" t="s">
        <v>471</v>
      </c>
      <c r="C27" s="483" t="s">
        <v>756</v>
      </c>
      <c r="D27" s="484" t="s">
        <v>455</v>
      </c>
      <c r="E27" s="483" t="s">
        <v>474</v>
      </c>
    </row>
    <row r="28" spans="1:5" ht="28.5">
      <c r="A28" s="483"/>
      <c r="B28" s="483" t="s">
        <v>472</v>
      </c>
      <c r="C28" s="484" t="s">
        <v>481</v>
      </c>
      <c r="D28" s="484" t="s">
        <v>456</v>
      </c>
      <c r="E28" s="483" t="s">
        <v>488</v>
      </c>
    </row>
    <row r="29" spans="1:5" ht="28.5">
      <c r="A29" s="483"/>
      <c r="B29" s="483" t="s">
        <v>458</v>
      </c>
      <c r="C29" s="484" t="s">
        <v>482</v>
      </c>
      <c r="D29" s="483" t="s">
        <v>472</v>
      </c>
      <c r="E29" s="483" t="s">
        <v>502</v>
      </c>
    </row>
    <row r="30" spans="1:5" ht="28.5">
      <c r="A30" s="483"/>
      <c r="B30" s="483" t="s">
        <v>497</v>
      </c>
      <c r="C30" s="484" t="s">
        <v>483</v>
      </c>
      <c r="D30" s="484" t="s">
        <v>458</v>
      </c>
      <c r="E30" s="483" t="s">
        <v>475</v>
      </c>
    </row>
    <row r="31" spans="1:5" ht="28.5">
      <c r="A31" s="483"/>
      <c r="B31" s="483" t="s">
        <v>456</v>
      </c>
      <c r="C31" s="491" t="s">
        <v>460</v>
      </c>
      <c r="D31" s="484"/>
      <c r="E31" s="483" t="s">
        <v>460</v>
      </c>
    </row>
    <row r="32" spans="1:5" ht="28.5">
      <c r="A32" s="485"/>
      <c r="B32" s="483"/>
      <c r="C32" s="491" t="s">
        <v>498</v>
      </c>
      <c r="D32" s="484"/>
      <c r="E32" s="491" t="s">
        <v>476</v>
      </c>
    </row>
    <row r="33" spans="1:5" ht="28.5">
      <c r="A33" s="485"/>
      <c r="B33" s="492"/>
      <c r="C33" s="484" t="s">
        <v>484</v>
      </c>
      <c r="D33" s="484"/>
      <c r="E33" s="484" t="s">
        <v>495</v>
      </c>
    </row>
    <row r="34" spans="1:5" ht="28.5" customHeight="1">
      <c r="A34" s="486"/>
      <c r="B34" s="483"/>
      <c r="C34" s="484"/>
      <c r="D34" s="484"/>
      <c r="E34" s="491" t="s">
        <v>477</v>
      </c>
    </row>
    <row r="35" spans="1:5" ht="28.5" customHeight="1">
      <c r="A35" s="439"/>
      <c r="B35" s="485"/>
      <c r="C35" s="484"/>
      <c r="D35" s="484"/>
      <c r="E35" s="439"/>
    </row>
    <row r="36" spans="1:5" ht="28.5" customHeight="1">
      <c r="A36" s="483"/>
      <c r="B36" s="483"/>
      <c r="C36" s="484"/>
      <c r="D36" s="484"/>
      <c r="E36" s="483"/>
    </row>
    <row r="37" spans="1:5" ht="28.5" customHeight="1">
      <c r="A37" s="437"/>
      <c r="B37" s="477"/>
      <c r="C37" s="479"/>
      <c r="D37" s="450"/>
      <c r="E37" s="475"/>
    </row>
    <row r="38" spans="1:5" ht="29.25" customHeight="1" thickBot="1">
      <c r="A38" s="441"/>
      <c r="B38" s="473"/>
      <c r="C38" s="480"/>
      <c r="D38" s="482"/>
      <c r="E38" s="481"/>
    </row>
    <row r="39" spans="1:5" s="442" customFormat="1" ht="30">
      <c r="A39" s="917" t="s">
        <v>425</v>
      </c>
      <c r="B39" s="918"/>
      <c r="C39" s="432"/>
      <c r="D39" s="432"/>
      <c r="E39" s="432"/>
    </row>
    <row r="40" spans="1:5" s="443" customFormat="1" ht="30">
      <c r="A40" s="434" t="s">
        <v>414</v>
      </c>
      <c r="B40" s="434" t="s">
        <v>516</v>
      </c>
      <c r="C40" s="434" t="s">
        <v>597</v>
      </c>
      <c r="D40" s="434" t="s">
        <v>598</v>
      </c>
      <c r="E40" s="434" t="s">
        <v>599</v>
      </c>
    </row>
    <row r="41" spans="1:5" s="443" customFormat="1" ht="30">
      <c r="A41" s="434" t="s">
        <v>412</v>
      </c>
      <c r="B41" s="434" t="s">
        <v>450</v>
      </c>
      <c r="C41" s="434" t="s">
        <v>442</v>
      </c>
      <c r="D41" s="434" t="s">
        <v>444</v>
      </c>
      <c r="E41" s="434" t="s">
        <v>445</v>
      </c>
    </row>
    <row r="42" spans="1:5" s="443" customFormat="1" ht="30">
      <c r="A42" s="440"/>
      <c r="B42" s="434" t="s">
        <v>410</v>
      </c>
      <c r="C42" s="433" t="s">
        <v>574</v>
      </c>
      <c r="D42" s="434" t="s">
        <v>575</v>
      </c>
      <c r="E42" s="434" t="s">
        <v>576</v>
      </c>
    </row>
    <row r="43" spans="1:5" s="443" customFormat="1" ht="30">
      <c r="A43" s="440"/>
      <c r="B43" s="438" t="s">
        <v>452</v>
      </c>
      <c r="D43" s="440"/>
      <c r="E43" s="558"/>
    </row>
    <row r="44" spans="1:5" s="443" customFormat="1" ht="30">
      <c r="A44" s="451" t="s">
        <v>415</v>
      </c>
      <c r="B44" s="438" t="s">
        <v>517</v>
      </c>
      <c r="C44" s="506" t="s">
        <v>577</v>
      </c>
      <c r="D44" s="450" t="s">
        <v>721</v>
      </c>
      <c r="E44" s="506" t="s">
        <v>578</v>
      </c>
    </row>
    <row r="45" spans="1:5" s="443" customFormat="1" ht="28.5">
      <c r="A45" s="437"/>
      <c r="C45" s="506" t="s">
        <v>579</v>
      </c>
      <c r="D45" s="440" t="s">
        <v>722</v>
      </c>
      <c r="E45" s="506" t="s">
        <v>580</v>
      </c>
    </row>
    <row r="46" spans="1:5" s="443" customFormat="1" ht="28.5">
      <c r="A46" s="437"/>
      <c r="B46" s="436" t="s">
        <v>504</v>
      </c>
      <c r="C46" s="506" t="s">
        <v>581</v>
      </c>
      <c r="D46" s="440" t="s">
        <v>723</v>
      </c>
      <c r="E46" s="506" t="s">
        <v>582</v>
      </c>
    </row>
    <row r="47" spans="1:5" s="443" customFormat="1" ht="28.5">
      <c r="A47" s="444"/>
      <c r="B47" s="436" t="s">
        <v>485</v>
      </c>
      <c r="C47" s="506" t="s">
        <v>583</v>
      </c>
      <c r="D47" s="440" t="s">
        <v>724</v>
      </c>
      <c r="E47" s="506" t="s">
        <v>584</v>
      </c>
    </row>
    <row r="48" spans="1:5" s="443" customFormat="1" ht="30">
      <c r="A48" s="444"/>
      <c r="B48" s="436" t="s">
        <v>486</v>
      </c>
      <c r="C48" s="506" t="s">
        <v>719</v>
      </c>
      <c r="D48" s="434"/>
      <c r="E48" s="506" t="s">
        <v>585</v>
      </c>
    </row>
    <row r="49" spans="1:5" s="443" customFormat="1" ht="30">
      <c r="A49" s="444"/>
      <c r="B49" s="445" t="s">
        <v>505</v>
      </c>
      <c r="C49" s="506" t="s">
        <v>720</v>
      </c>
      <c r="D49" s="434" t="s">
        <v>725</v>
      </c>
      <c r="E49" s="506" t="s">
        <v>726</v>
      </c>
    </row>
    <row r="50" spans="1:5" s="443" customFormat="1" ht="30">
      <c r="A50" s="444"/>
      <c r="B50" s="445" t="s">
        <v>506</v>
      </c>
      <c r="C50" s="446"/>
      <c r="D50" s="434"/>
      <c r="E50" s="506" t="s">
        <v>727</v>
      </c>
    </row>
    <row r="51" spans="1:5" s="443" customFormat="1" ht="28.5">
      <c r="A51" s="444"/>
      <c r="B51" s="445" t="s">
        <v>507</v>
      </c>
      <c r="C51" s="435"/>
      <c r="D51" s="447"/>
      <c r="E51" s="558"/>
    </row>
    <row r="52" spans="1:5" s="443" customFormat="1" ht="30">
      <c r="A52" s="448"/>
      <c r="B52" s="438" t="s">
        <v>449</v>
      </c>
      <c r="C52" s="435"/>
      <c r="D52" s="439"/>
      <c r="E52" s="438"/>
    </row>
    <row r="53" spans="1:5" s="443" customFormat="1" ht="30.75" thickBot="1">
      <c r="A53" s="441"/>
      <c r="B53" s="471" t="s">
        <v>450</v>
      </c>
      <c r="C53" s="439"/>
      <c r="D53" s="450"/>
      <c r="E53" s="438"/>
    </row>
    <row r="54" spans="1:5" ht="30">
      <c r="A54" s="917" t="s">
        <v>426</v>
      </c>
      <c r="B54" s="918"/>
      <c r="C54" s="432"/>
      <c r="D54" s="432"/>
      <c r="E54" s="432"/>
    </row>
    <row r="55" spans="1:5" ht="30">
      <c r="A55" s="434" t="s">
        <v>599</v>
      </c>
      <c r="B55" s="433"/>
      <c r="C55" s="434" t="s">
        <v>600</v>
      </c>
      <c r="D55" s="433" t="s">
        <v>602</v>
      </c>
      <c r="E55" s="434" t="s">
        <v>586</v>
      </c>
    </row>
    <row r="56" spans="1:5" ht="30">
      <c r="A56" s="434" t="s">
        <v>601</v>
      </c>
      <c r="B56" s="434"/>
      <c r="C56" s="434" t="s">
        <v>442</v>
      </c>
      <c r="D56" s="434" t="s">
        <v>575</v>
      </c>
      <c r="E56" s="434" t="s">
        <v>589</v>
      </c>
    </row>
    <row r="57" spans="1:5" ht="30">
      <c r="A57" s="434" t="s">
        <v>587</v>
      </c>
      <c r="B57" s="434"/>
      <c r="C57" s="433" t="s">
        <v>588</v>
      </c>
      <c r="D57" s="436"/>
      <c r="E57" s="436"/>
    </row>
    <row r="58" spans="1:5" ht="28.5">
      <c r="B58" s="446"/>
      <c r="D58" s="436"/>
      <c r="E58" s="437" t="s">
        <v>739</v>
      </c>
    </row>
    <row r="59" spans="1:5" ht="28.5">
      <c r="A59" s="437" t="s">
        <v>728</v>
      </c>
      <c r="B59" s="446"/>
      <c r="C59" s="505" t="s">
        <v>733</v>
      </c>
      <c r="D59" s="437" t="s">
        <v>736</v>
      </c>
      <c r="E59" s="437" t="s">
        <v>740</v>
      </c>
    </row>
    <row r="60" spans="1:5" ht="28.5">
      <c r="A60" s="437" t="s">
        <v>729</v>
      </c>
      <c r="B60" s="446"/>
      <c r="C60" s="505" t="s">
        <v>590</v>
      </c>
      <c r="D60" s="437" t="s">
        <v>737</v>
      </c>
      <c r="E60" s="437" t="s">
        <v>741</v>
      </c>
    </row>
    <row r="61" spans="1:5" ht="28.5">
      <c r="A61" s="437" t="s">
        <v>730</v>
      </c>
      <c r="B61" s="435"/>
      <c r="C61" s="505" t="s">
        <v>734</v>
      </c>
      <c r="D61" s="437" t="s">
        <v>738</v>
      </c>
      <c r="E61" s="437" t="s">
        <v>742</v>
      </c>
    </row>
    <row r="62" spans="1:5" ht="28.5">
      <c r="A62" s="507" t="s">
        <v>731</v>
      </c>
      <c r="B62" s="435"/>
      <c r="C62" s="437" t="s">
        <v>591</v>
      </c>
      <c r="D62" s="436"/>
      <c r="E62" s="437" t="s">
        <v>743</v>
      </c>
    </row>
    <row r="63" spans="1:5" ht="28.5">
      <c r="A63" s="437"/>
      <c r="B63" s="435"/>
      <c r="C63" s="437" t="s">
        <v>592</v>
      </c>
      <c r="D63" s="436"/>
      <c r="E63" s="437" t="s">
        <v>744</v>
      </c>
    </row>
    <row r="64" spans="1:5" ht="30">
      <c r="A64" s="507" t="s">
        <v>732</v>
      </c>
      <c r="B64" s="436"/>
      <c r="C64" s="437" t="s">
        <v>735</v>
      </c>
      <c r="D64" s="438"/>
      <c r="E64" s="437" t="s">
        <v>727</v>
      </c>
    </row>
    <row r="65" spans="1:5" ht="30">
      <c r="A65" s="437"/>
      <c r="B65" s="438"/>
      <c r="D65" s="438"/>
      <c r="E65" s="436"/>
    </row>
    <row r="66" spans="1:5" ht="28.5">
      <c r="A66" s="437"/>
      <c r="B66" s="439"/>
      <c r="C66" s="436"/>
      <c r="D66" s="436"/>
      <c r="E66" s="436"/>
    </row>
    <row r="67" spans="1:5" ht="29.25" thickBot="1">
      <c r="A67" s="439"/>
      <c r="B67" s="450"/>
      <c r="C67" s="439"/>
      <c r="D67" s="437"/>
      <c r="E67" s="439"/>
    </row>
    <row r="68" spans="1:5" ht="30">
      <c r="A68" s="917" t="s">
        <v>427</v>
      </c>
      <c r="B68" s="918"/>
      <c r="C68" s="432"/>
      <c r="D68" s="432"/>
      <c r="E68" s="432"/>
    </row>
    <row r="69" spans="1:5" ht="30">
      <c r="A69" s="434" t="s">
        <v>599</v>
      </c>
      <c r="B69" s="433" t="s">
        <v>603</v>
      </c>
      <c r="C69" s="434" t="s">
        <v>599</v>
      </c>
      <c r="D69" s="433" t="s">
        <v>605</v>
      </c>
      <c r="E69" s="434" t="s">
        <v>1320</v>
      </c>
    </row>
    <row r="70" spans="1:5" ht="30">
      <c r="A70" s="434" t="s">
        <v>601</v>
      </c>
      <c r="B70" s="434" t="s">
        <v>604</v>
      </c>
      <c r="C70" s="434" t="s">
        <v>442</v>
      </c>
      <c r="D70" s="434" t="s">
        <v>444</v>
      </c>
      <c r="E70" s="434" t="s">
        <v>445</v>
      </c>
    </row>
    <row r="71" spans="1:5" ht="30">
      <c r="A71" s="434" t="s">
        <v>587</v>
      </c>
      <c r="B71" s="434" t="s">
        <v>575</v>
      </c>
      <c r="C71" s="433" t="s">
        <v>589</v>
      </c>
      <c r="D71" s="434" t="s">
        <v>575</v>
      </c>
      <c r="E71" s="434" t="s">
        <v>1321</v>
      </c>
    </row>
    <row r="72" spans="1:5" ht="28.5">
      <c r="B72" s="436"/>
      <c r="D72" s="436"/>
    </row>
    <row r="73" spans="1:5" ht="30">
      <c r="B73" s="438"/>
      <c r="D73" s="436"/>
      <c r="E73" s="437" t="s">
        <v>1322</v>
      </c>
    </row>
    <row r="74" spans="1:5" ht="28.5">
      <c r="A74" s="437" t="s">
        <v>593</v>
      </c>
      <c r="B74" s="437" t="s">
        <v>746</v>
      </c>
      <c r="C74" s="437" t="s">
        <v>749</v>
      </c>
      <c r="D74" s="436" t="s">
        <v>753</v>
      </c>
      <c r="E74" s="437" t="s">
        <v>1323</v>
      </c>
    </row>
    <row r="75" spans="1:5" ht="28.5">
      <c r="A75" s="437" t="s">
        <v>594</v>
      </c>
      <c r="B75" s="444" t="s">
        <v>747</v>
      </c>
      <c r="C75" s="437" t="s">
        <v>750</v>
      </c>
      <c r="D75" s="436" t="s">
        <v>754</v>
      </c>
      <c r="E75" s="437" t="s">
        <v>1324</v>
      </c>
    </row>
    <row r="76" spans="1:5" ht="28.5">
      <c r="A76" s="437" t="s">
        <v>595</v>
      </c>
      <c r="B76" s="444" t="s">
        <v>748</v>
      </c>
      <c r="C76" s="437" t="s">
        <v>751</v>
      </c>
      <c r="D76" s="436"/>
      <c r="E76" s="437" t="s">
        <v>1325</v>
      </c>
    </row>
    <row r="77" spans="1:5" ht="28.5">
      <c r="A77" s="507" t="s">
        <v>596</v>
      </c>
      <c r="B77" s="435"/>
      <c r="C77" s="437" t="s">
        <v>752</v>
      </c>
      <c r="D77" s="436"/>
      <c r="E77" s="437" t="s">
        <v>1326</v>
      </c>
    </row>
    <row r="78" spans="1:5" ht="30">
      <c r="A78" s="437"/>
      <c r="B78" s="436"/>
      <c r="C78" s="437"/>
      <c r="D78" s="438"/>
      <c r="E78" s="437" t="s">
        <v>1327</v>
      </c>
    </row>
    <row r="79" spans="1:5" ht="30">
      <c r="A79" s="436" t="s">
        <v>745</v>
      </c>
      <c r="B79" s="438"/>
      <c r="C79" s="436"/>
      <c r="D79" s="438"/>
      <c r="E79" s="444" t="s">
        <v>1328</v>
      </c>
    </row>
    <row r="80" spans="1:5" ht="28.5">
      <c r="A80" s="437"/>
      <c r="B80" s="439"/>
      <c r="C80" s="436"/>
      <c r="D80" s="436"/>
      <c r="E80" s="444" t="s">
        <v>1329</v>
      </c>
    </row>
    <row r="81" spans="1:5" ht="29.25" thickBot="1">
      <c r="A81" s="439"/>
      <c r="B81" s="450"/>
      <c r="C81" s="439"/>
      <c r="D81" s="437"/>
      <c r="E81" s="439"/>
    </row>
    <row r="82" spans="1:5" ht="30">
      <c r="A82" s="917" t="s">
        <v>435</v>
      </c>
      <c r="B82" s="918"/>
      <c r="C82" s="432"/>
      <c r="D82" s="432"/>
      <c r="E82" s="432"/>
    </row>
    <row r="83" spans="1:5" ht="30">
      <c r="A83" s="434" t="s">
        <v>1330</v>
      </c>
      <c r="B83" s="433"/>
      <c r="C83" s="434"/>
      <c r="D83" s="433"/>
      <c r="E83" s="434"/>
    </row>
    <row r="84" spans="1:5" ht="30">
      <c r="A84" s="434" t="s">
        <v>1331</v>
      </c>
      <c r="B84" s="434"/>
      <c r="C84" s="433"/>
      <c r="D84" s="434"/>
      <c r="E84" s="434"/>
    </row>
    <row r="85" spans="1:5" ht="30">
      <c r="A85" s="434"/>
      <c r="B85" s="434"/>
      <c r="C85" s="434"/>
      <c r="D85" s="434"/>
      <c r="E85" s="434"/>
    </row>
    <row r="86" spans="1:5" ht="30">
      <c r="A86" s="438" t="s">
        <v>1332</v>
      </c>
      <c r="B86" s="446"/>
      <c r="C86" s="436"/>
      <c r="D86" s="436"/>
      <c r="E86" s="436"/>
    </row>
    <row r="87" spans="1:5" ht="28.5">
      <c r="A87" s="436"/>
      <c r="B87" s="446"/>
      <c r="C87" s="436"/>
      <c r="D87" s="436"/>
      <c r="E87" s="436"/>
    </row>
    <row r="88" spans="1:5" ht="28.5">
      <c r="A88" s="451"/>
      <c r="B88" s="435"/>
      <c r="C88" s="436"/>
      <c r="D88" s="436"/>
      <c r="E88" s="436"/>
    </row>
    <row r="89" spans="1:5" ht="30">
      <c r="A89" s="436"/>
      <c r="B89" s="435"/>
      <c r="C89" s="436"/>
      <c r="D89" s="436"/>
      <c r="E89" s="438"/>
    </row>
    <row r="90" spans="1:5" ht="28.5">
      <c r="A90" s="436"/>
      <c r="B90" s="435"/>
      <c r="C90" s="436"/>
      <c r="D90" s="436"/>
      <c r="E90" s="436"/>
    </row>
    <row r="91" spans="1:5" ht="28.5">
      <c r="A91" s="436"/>
      <c r="B91" s="435"/>
      <c r="C91" s="436"/>
      <c r="D91" s="436"/>
      <c r="E91" s="436"/>
    </row>
    <row r="92" spans="1:5" ht="30">
      <c r="A92" s="437"/>
      <c r="B92" s="436"/>
      <c r="C92" s="436"/>
      <c r="D92" s="438"/>
      <c r="E92" s="436"/>
    </row>
    <row r="93" spans="1:5" ht="30">
      <c r="A93" s="437"/>
      <c r="B93" s="438"/>
      <c r="C93" s="436"/>
      <c r="D93" s="438"/>
      <c r="E93" s="436"/>
    </row>
    <row r="94" spans="1:5" ht="28.5">
      <c r="A94" s="437"/>
      <c r="B94" s="439"/>
      <c r="C94" s="436"/>
      <c r="D94" s="436"/>
      <c r="E94" s="436"/>
    </row>
    <row r="95" spans="1:5" ht="29.25" thickBot="1">
      <c r="A95" s="469"/>
      <c r="B95" s="470"/>
      <c r="C95" s="469"/>
      <c r="D95" s="441"/>
      <c r="E95" s="469"/>
    </row>
  </sheetData>
  <mergeCells count="9">
    <mergeCell ref="A39:B39"/>
    <mergeCell ref="A54:B54"/>
    <mergeCell ref="A68:B68"/>
    <mergeCell ref="A82:B82"/>
    <mergeCell ref="A1:E1"/>
    <mergeCell ref="A2:E2"/>
    <mergeCell ref="A3:E3"/>
    <mergeCell ref="A4:E4"/>
    <mergeCell ref="A6:B6"/>
  </mergeCells>
  <conditionalFormatting sqref="E16:E21">
    <cfRule type="duplicateValues" dxfId="2" priority="3"/>
  </conditionalFormatting>
  <conditionalFormatting sqref="D32:D35">
    <cfRule type="duplicateValues" dxfId="1" priority="2"/>
  </conditionalFormatting>
  <conditionalFormatting sqref="E33">
    <cfRule type="duplicateValues" dxfId="0" priority="1"/>
  </conditionalFormatting>
  <printOptions horizontalCentered="1"/>
  <pageMargins left="0.25" right="0.25" top="0.75" bottom="0.75" header="0.3" footer="0.3"/>
  <pageSetup paperSize="9" scale="39" fitToHeight="0" orientation="portrait" r:id="rId1"/>
  <rowBreaks count="1" manualBreakCount="1">
    <brk id="53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view="pageBreakPreview" zoomScale="60" zoomScaleNormal="84" workbookViewId="0">
      <selection activeCell="I17" sqref="I17"/>
    </sheetView>
  </sheetViews>
  <sheetFormatPr defaultRowHeight="15"/>
  <sheetData>
    <row r="1" spans="1:11">
      <c r="A1" s="493"/>
      <c r="B1" s="494"/>
      <c r="C1" s="494"/>
      <c r="D1" s="494"/>
      <c r="E1" s="494"/>
      <c r="F1" s="494"/>
      <c r="G1" s="494"/>
      <c r="H1" s="494"/>
      <c r="I1" s="494"/>
      <c r="J1" s="494"/>
      <c r="K1" s="495"/>
    </row>
    <row r="2" spans="1:11">
      <c r="A2" s="496"/>
      <c r="B2" s="497"/>
      <c r="C2" s="497"/>
      <c r="D2" s="497"/>
      <c r="E2" s="497"/>
      <c r="F2" s="497"/>
      <c r="G2" s="497"/>
      <c r="H2" s="497"/>
      <c r="I2" s="497"/>
      <c r="J2" s="497"/>
      <c r="K2" s="498"/>
    </row>
    <row r="3" spans="1:11">
      <c r="A3" s="496"/>
      <c r="B3" s="497"/>
      <c r="C3" s="497"/>
      <c r="D3" s="497"/>
      <c r="E3" s="497"/>
      <c r="F3" s="497"/>
      <c r="G3" s="497"/>
      <c r="H3" s="497"/>
      <c r="I3" s="497"/>
      <c r="J3" s="497"/>
      <c r="K3" s="498"/>
    </row>
    <row r="4" spans="1:11">
      <c r="A4" s="496"/>
      <c r="B4" s="497"/>
      <c r="C4" s="497"/>
      <c r="D4" s="497"/>
      <c r="E4" s="497"/>
      <c r="F4" s="497"/>
      <c r="G4" s="497"/>
      <c r="H4" s="497"/>
      <c r="I4" s="497"/>
      <c r="J4" s="497"/>
      <c r="K4" s="498"/>
    </row>
    <row r="5" spans="1:11">
      <c r="A5" s="496"/>
      <c r="B5" s="497"/>
      <c r="C5" s="497"/>
      <c r="D5" s="497"/>
      <c r="E5" s="497"/>
      <c r="F5" s="497"/>
      <c r="G5" s="497"/>
      <c r="H5" s="497"/>
      <c r="I5" s="497"/>
      <c r="J5" s="497"/>
      <c r="K5" s="498"/>
    </row>
    <row r="6" spans="1:11">
      <c r="A6" s="496"/>
      <c r="B6" s="497"/>
      <c r="C6" s="497"/>
      <c r="D6" s="497"/>
      <c r="E6" s="497"/>
      <c r="F6" s="497"/>
      <c r="G6" s="497"/>
      <c r="H6" s="497"/>
      <c r="I6" s="497"/>
      <c r="J6" s="497"/>
      <c r="K6" s="498"/>
    </row>
    <row r="7" spans="1:11">
      <c r="A7" s="496"/>
      <c r="B7" s="497"/>
      <c r="C7" s="497"/>
      <c r="D7" s="497"/>
      <c r="E7" s="497"/>
      <c r="F7" s="497"/>
      <c r="G7" s="497"/>
      <c r="H7" s="497"/>
      <c r="I7" s="497"/>
      <c r="J7" s="497"/>
      <c r="K7" s="498"/>
    </row>
    <row r="8" spans="1:11">
      <c r="A8" s="496"/>
      <c r="B8" s="497"/>
      <c r="C8" s="497"/>
      <c r="D8" s="497"/>
      <c r="E8" s="497"/>
      <c r="F8" s="497"/>
      <c r="G8" s="497"/>
      <c r="H8" s="497"/>
      <c r="I8" s="497"/>
      <c r="J8" s="497"/>
      <c r="K8" s="498"/>
    </row>
    <row r="9" spans="1:11">
      <c r="A9" s="496"/>
      <c r="B9" s="497"/>
      <c r="C9" s="497"/>
      <c r="D9" s="497"/>
      <c r="E9" s="497"/>
      <c r="F9" s="497"/>
      <c r="G9" s="497"/>
      <c r="H9" s="497"/>
      <c r="I9" s="497"/>
      <c r="J9" s="497"/>
      <c r="K9" s="498"/>
    </row>
    <row r="10" spans="1:11">
      <c r="A10" s="496"/>
      <c r="B10" s="497"/>
      <c r="C10" s="497"/>
      <c r="D10" s="497"/>
      <c r="E10" s="497"/>
      <c r="F10" s="497"/>
      <c r="G10" s="497"/>
      <c r="H10" s="497"/>
      <c r="I10" s="497"/>
      <c r="J10" s="497"/>
      <c r="K10" s="498"/>
    </row>
    <row r="11" spans="1:11">
      <c r="A11" s="496"/>
      <c r="B11" s="497"/>
      <c r="C11" s="497"/>
      <c r="D11" s="497"/>
      <c r="E11" s="497"/>
      <c r="F11" s="497"/>
      <c r="G11" s="497"/>
      <c r="H11" s="497"/>
      <c r="I11" s="497"/>
      <c r="J11" s="497"/>
      <c r="K11" s="498"/>
    </row>
    <row r="12" spans="1:11">
      <c r="A12" s="496"/>
      <c r="B12" s="497"/>
      <c r="C12" s="497"/>
      <c r="D12" s="497"/>
      <c r="E12" s="497"/>
      <c r="F12" s="497"/>
      <c r="G12" s="497"/>
      <c r="H12" s="497"/>
      <c r="I12" s="497"/>
      <c r="J12" s="497"/>
      <c r="K12" s="498"/>
    </row>
    <row r="13" spans="1:11">
      <c r="A13" s="496"/>
      <c r="B13" s="497"/>
      <c r="C13" s="497"/>
      <c r="D13" s="497"/>
      <c r="E13" s="497"/>
      <c r="F13" s="497"/>
      <c r="G13" s="497"/>
      <c r="H13" s="497"/>
      <c r="I13" s="497"/>
      <c r="J13" s="497"/>
      <c r="K13" s="498"/>
    </row>
    <row r="14" spans="1:11">
      <c r="A14" s="496"/>
      <c r="B14" s="497"/>
      <c r="C14" s="497"/>
      <c r="D14" s="497"/>
      <c r="E14" s="497"/>
      <c r="F14" s="497"/>
      <c r="G14" s="497"/>
      <c r="H14" s="497"/>
      <c r="I14" s="497"/>
      <c r="J14" s="497"/>
      <c r="K14" s="498"/>
    </row>
    <row r="15" spans="1:11">
      <c r="A15" s="496"/>
      <c r="B15" s="497"/>
      <c r="C15" s="497"/>
      <c r="D15" s="497"/>
      <c r="E15" s="497"/>
      <c r="F15" s="497"/>
      <c r="G15" s="497"/>
      <c r="H15" s="497"/>
      <c r="I15" s="497"/>
      <c r="J15" s="497"/>
      <c r="K15" s="498"/>
    </row>
    <row r="16" spans="1:11">
      <c r="A16" s="496"/>
      <c r="B16" s="497"/>
      <c r="C16" s="497"/>
      <c r="D16" s="497"/>
      <c r="E16" s="497"/>
      <c r="F16" s="497"/>
      <c r="G16" s="497"/>
      <c r="H16" s="497"/>
      <c r="I16" s="497"/>
      <c r="J16" s="497"/>
      <c r="K16" s="498"/>
    </row>
    <row r="17" spans="1:11">
      <c r="A17" s="496"/>
      <c r="B17" s="497"/>
      <c r="C17" s="497"/>
      <c r="D17" s="497"/>
      <c r="E17" s="497"/>
      <c r="F17" s="497"/>
      <c r="G17" s="497"/>
      <c r="H17" s="497"/>
      <c r="I17" s="497"/>
      <c r="J17" s="497"/>
      <c r="K17" s="498"/>
    </row>
    <row r="18" spans="1:11">
      <c r="A18" s="496"/>
      <c r="B18" s="497"/>
      <c r="C18" s="497"/>
      <c r="D18" s="497"/>
      <c r="E18" s="497"/>
      <c r="F18" s="497"/>
      <c r="G18" s="497"/>
      <c r="H18" s="497"/>
      <c r="I18" s="497"/>
      <c r="J18" s="497"/>
      <c r="K18" s="498"/>
    </row>
    <row r="19" spans="1:11">
      <c r="A19" s="496"/>
      <c r="B19" s="497"/>
      <c r="C19" s="497"/>
      <c r="D19" s="497"/>
      <c r="E19" s="497"/>
      <c r="F19" s="497"/>
      <c r="G19" s="497"/>
      <c r="H19" s="497"/>
      <c r="I19" s="497"/>
      <c r="J19" s="497"/>
      <c r="K19" s="498"/>
    </row>
    <row r="20" spans="1:11">
      <c r="A20" s="496"/>
      <c r="B20" s="497"/>
      <c r="C20" s="497"/>
      <c r="D20" s="497"/>
      <c r="E20" s="497"/>
      <c r="F20" s="497"/>
      <c r="G20" s="497"/>
      <c r="H20" s="497"/>
      <c r="I20" s="497"/>
      <c r="J20" s="497"/>
      <c r="K20" s="498"/>
    </row>
    <row r="21" spans="1:11">
      <c r="A21" s="499"/>
      <c r="B21" s="501"/>
      <c r="C21" s="497"/>
      <c r="D21" s="499"/>
      <c r="E21" s="500"/>
      <c r="F21" s="500"/>
      <c r="G21" s="500"/>
      <c r="H21" s="501"/>
      <c r="I21" s="497"/>
      <c r="J21" s="499"/>
      <c r="K21" s="501"/>
    </row>
  </sheetData>
  <pageMargins left="0.7" right="0.7" top="0.75" bottom="0.75" header="0.3" footer="0.3"/>
  <pageSetup paperSize="9" scale="8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view="pageBreakPreview" topLeftCell="A25" zoomScaleNormal="100" zoomScaleSheetLayoutView="100" workbookViewId="0">
      <selection activeCell="I9" sqref="I9"/>
    </sheetView>
  </sheetViews>
  <sheetFormatPr defaultRowHeight="18.75"/>
  <cols>
    <col min="1" max="1" width="5.140625" style="680" customWidth="1"/>
    <col min="2" max="2" width="10.85546875" style="680" customWidth="1"/>
    <col min="3" max="3" width="11.28515625" style="680" customWidth="1"/>
    <col min="4" max="4" width="6.42578125" style="769" bestFit="1" customWidth="1"/>
    <col min="5" max="5" width="7.5703125" style="769" bestFit="1" customWidth="1"/>
    <col min="6" max="6" width="11.140625" style="769" bestFit="1" customWidth="1"/>
    <col min="7" max="7" width="23.42578125" style="680" customWidth="1"/>
    <col min="8" max="8" width="10.42578125" style="769" customWidth="1"/>
    <col min="9" max="9" width="43.42578125" style="770" customWidth="1"/>
    <col min="10" max="10" width="26.7109375" style="680" customWidth="1"/>
    <col min="11" max="256" width="9.140625" style="680"/>
    <col min="257" max="257" width="3.5703125" style="680" customWidth="1"/>
    <col min="258" max="258" width="9.7109375" style="680" customWidth="1"/>
    <col min="259" max="259" width="11" style="680" customWidth="1"/>
    <col min="260" max="260" width="3.85546875" style="680" bestFit="1" customWidth="1"/>
    <col min="261" max="261" width="8.5703125" style="680" customWidth="1"/>
    <col min="262" max="262" width="11.42578125" style="680" bestFit="1" customWidth="1"/>
    <col min="263" max="263" width="23.28515625" style="680" customWidth="1"/>
    <col min="264" max="264" width="10.7109375" style="680" bestFit="1" customWidth="1"/>
    <col min="265" max="265" width="50.85546875" style="680" customWidth="1"/>
    <col min="266" max="512" width="9.140625" style="680"/>
    <col min="513" max="513" width="3.5703125" style="680" customWidth="1"/>
    <col min="514" max="514" width="9.7109375" style="680" customWidth="1"/>
    <col min="515" max="515" width="11" style="680" customWidth="1"/>
    <col min="516" max="516" width="3.85546875" style="680" bestFit="1" customWidth="1"/>
    <col min="517" max="517" width="8.5703125" style="680" customWidth="1"/>
    <col min="518" max="518" width="11.42578125" style="680" bestFit="1" customWidth="1"/>
    <col min="519" max="519" width="23.28515625" style="680" customWidth="1"/>
    <col min="520" max="520" width="10.7109375" style="680" bestFit="1" customWidth="1"/>
    <col min="521" max="521" width="50.85546875" style="680" customWidth="1"/>
    <col min="522" max="768" width="9.140625" style="680"/>
    <col min="769" max="769" width="3.5703125" style="680" customWidth="1"/>
    <col min="770" max="770" width="9.7109375" style="680" customWidth="1"/>
    <col min="771" max="771" width="11" style="680" customWidth="1"/>
    <col min="772" max="772" width="3.85546875" style="680" bestFit="1" customWidth="1"/>
    <col min="773" max="773" width="8.5703125" style="680" customWidth="1"/>
    <col min="774" max="774" width="11.42578125" style="680" bestFit="1" customWidth="1"/>
    <col min="775" max="775" width="23.28515625" style="680" customWidth="1"/>
    <col min="776" max="776" width="10.7109375" style="680" bestFit="1" customWidth="1"/>
    <col min="777" max="777" width="50.85546875" style="680" customWidth="1"/>
    <col min="778" max="1024" width="9.140625" style="680"/>
    <col min="1025" max="1025" width="3.5703125" style="680" customWidth="1"/>
    <col min="1026" max="1026" width="9.7109375" style="680" customWidth="1"/>
    <col min="1027" max="1027" width="11" style="680" customWidth="1"/>
    <col min="1028" max="1028" width="3.85546875" style="680" bestFit="1" customWidth="1"/>
    <col min="1029" max="1029" width="8.5703125" style="680" customWidth="1"/>
    <col min="1030" max="1030" width="11.42578125" style="680" bestFit="1" customWidth="1"/>
    <col min="1031" max="1031" width="23.28515625" style="680" customWidth="1"/>
    <col min="1032" max="1032" width="10.7109375" style="680" bestFit="1" customWidth="1"/>
    <col min="1033" max="1033" width="50.85546875" style="680" customWidth="1"/>
    <col min="1034" max="1280" width="9.140625" style="680"/>
    <col min="1281" max="1281" width="3.5703125" style="680" customWidth="1"/>
    <col min="1282" max="1282" width="9.7109375" style="680" customWidth="1"/>
    <col min="1283" max="1283" width="11" style="680" customWidth="1"/>
    <col min="1284" max="1284" width="3.85546875" style="680" bestFit="1" customWidth="1"/>
    <col min="1285" max="1285" width="8.5703125" style="680" customWidth="1"/>
    <col min="1286" max="1286" width="11.42578125" style="680" bestFit="1" customWidth="1"/>
    <col min="1287" max="1287" width="23.28515625" style="680" customWidth="1"/>
    <col min="1288" max="1288" width="10.7109375" style="680" bestFit="1" customWidth="1"/>
    <col min="1289" max="1289" width="50.85546875" style="680" customWidth="1"/>
    <col min="1290" max="1536" width="9.140625" style="680"/>
    <col min="1537" max="1537" width="3.5703125" style="680" customWidth="1"/>
    <col min="1538" max="1538" width="9.7109375" style="680" customWidth="1"/>
    <col min="1539" max="1539" width="11" style="680" customWidth="1"/>
    <col min="1540" max="1540" width="3.85546875" style="680" bestFit="1" customWidth="1"/>
    <col min="1541" max="1541" width="8.5703125" style="680" customWidth="1"/>
    <col min="1542" max="1542" width="11.42578125" style="680" bestFit="1" customWidth="1"/>
    <col min="1543" max="1543" width="23.28515625" style="680" customWidth="1"/>
    <col min="1544" max="1544" width="10.7109375" style="680" bestFit="1" customWidth="1"/>
    <col min="1545" max="1545" width="50.85546875" style="680" customWidth="1"/>
    <col min="1546" max="1792" width="9.140625" style="680"/>
    <col min="1793" max="1793" width="3.5703125" style="680" customWidth="1"/>
    <col min="1794" max="1794" width="9.7109375" style="680" customWidth="1"/>
    <col min="1795" max="1795" width="11" style="680" customWidth="1"/>
    <col min="1796" max="1796" width="3.85546875" style="680" bestFit="1" customWidth="1"/>
    <col min="1797" max="1797" width="8.5703125" style="680" customWidth="1"/>
    <col min="1798" max="1798" width="11.42578125" style="680" bestFit="1" customWidth="1"/>
    <col min="1799" max="1799" width="23.28515625" style="680" customWidth="1"/>
    <col min="1800" max="1800" width="10.7109375" style="680" bestFit="1" customWidth="1"/>
    <col min="1801" max="1801" width="50.85546875" style="680" customWidth="1"/>
    <col min="1802" max="2048" width="9.140625" style="680"/>
    <col min="2049" max="2049" width="3.5703125" style="680" customWidth="1"/>
    <col min="2050" max="2050" width="9.7109375" style="680" customWidth="1"/>
    <col min="2051" max="2051" width="11" style="680" customWidth="1"/>
    <col min="2052" max="2052" width="3.85546875" style="680" bestFit="1" customWidth="1"/>
    <col min="2053" max="2053" width="8.5703125" style="680" customWidth="1"/>
    <col min="2054" max="2054" width="11.42578125" style="680" bestFit="1" customWidth="1"/>
    <col min="2055" max="2055" width="23.28515625" style="680" customWidth="1"/>
    <col min="2056" max="2056" width="10.7109375" style="680" bestFit="1" customWidth="1"/>
    <col min="2057" max="2057" width="50.85546875" style="680" customWidth="1"/>
    <col min="2058" max="2304" width="9.140625" style="680"/>
    <col min="2305" max="2305" width="3.5703125" style="680" customWidth="1"/>
    <col min="2306" max="2306" width="9.7109375" style="680" customWidth="1"/>
    <col min="2307" max="2307" width="11" style="680" customWidth="1"/>
    <col min="2308" max="2308" width="3.85546875" style="680" bestFit="1" customWidth="1"/>
    <col min="2309" max="2309" width="8.5703125" style="680" customWidth="1"/>
    <col min="2310" max="2310" width="11.42578125" style="680" bestFit="1" customWidth="1"/>
    <col min="2311" max="2311" width="23.28515625" style="680" customWidth="1"/>
    <col min="2312" max="2312" width="10.7109375" style="680" bestFit="1" customWidth="1"/>
    <col min="2313" max="2313" width="50.85546875" style="680" customWidth="1"/>
    <col min="2314" max="2560" width="9.140625" style="680"/>
    <col min="2561" max="2561" width="3.5703125" style="680" customWidth="1"/>
    <col min="2562" max="2562" width="9.7109375" style="680" customWidth="1"/>
    <col min="2563" max="2563" width="11" style="680" customWidth="1"/>
    <col min="2564" max="2564" width="3.85546875" style="680" bestFit="1" customWidth="1"/>
    <col min="2565" max="2565" width="8.5703125" style="680" customWidth="1"/>
    <col min="2566" max="2566" width="11.42578125" style="680" bestFit="1" customWidth="1"/>
    <col min="2567" max="2567" width="23.28515625" style="680" customWidth="1"/>
    <col min="2568" max="2568" width="10.7109375" style="680" bestFit="1" customWidth="1"/>
    <col min="2569" max="2569" width="50.85546875" style="680" customWidth="1"/>
    <col min="2570" max="2816" width="9.140625" style="680"/>
    <col min="2817" max="2817" width="3.5703125" style="680" customWidth="1"/>
    <col min="2818" max="2818" width="9.7109375" style="680" customWidth="1"/>
    <col min="2819" max="2819" width="11" style="680" customWidth="1"/>
    <col min="2820" max="2820" width="3.85546875" style="680" bestFit="1" customWidth="1"/>
    <col min="2821" max="2821" width="8.5703125" style="680" customWidth="1"/>
    <col min="2822" max="2822" width="11.42578125" style="680" bestFit="1" customWidth="1"/>
    <col min="2823" max="2823" width="23.28515625" style="680" customWidth="1"/>
    <col min="2824" max="2824" width="10.7109375" style="680" bestFit="1" customWidth="1"/>
    <col min="2825" max="2825" width="50.85546875" style="680" customWidth="1"/>
    <col min="2826" max="3072" width="9.140625" style="680"/>
    <col min="3073" max="3073" width="3.5703125" style="680" customWidth="1"/>
    <col min="3074" max="3074" width="9.7109375" style="680" customWidth="1"/>
    <col min="3075" max="3075" width="11" style="680" customWidth="1"/>
    <col min="3076" max="3076" width="3.85546875" style="680" bestFit="1" customWidth="1"/>
    <col min="3077" max="3077" width="8.5703125" style="680" customWidth="1"/>
    <col min="3078" max="3078" width="11.42578125" style="680" bestFit="1" customWidth="1"/>
    <col min="3079" max="3079" width="23.28515625" style="680" customWidth="1"/>
    <col min="3080" max="3080" width="10.7109375" style="680" bestFit="1" customWidth="1"/>
    <col min="3081" max="3081" width="50.85546875" style="680" customWidth="1"/>
    <col min="3082" max="3328" width="9.140625" style="680"/>
    <col min="3329" max="3329" width="3.5703125" style="680" customWidth="1"/>
    <col min="3330" max="3330" width="9.7109375" style="680" customWidth="1"/>
    <col min="3331" max="3331" width="11" style="680" customWidth="1"/>
    <col min="3332" max="3332" width="3.85546875" style="680" bestFit="1" customWidth="1"/>
    <col min="3333" max="3333" width="8.5703125" style="680" customWidth="1"/>
    <col min="3334" max="3334" width="11.42578125" style="680" bestFit="1" customWidth="1"/>
    <col min="3335" max="3335" width="23.28515625" style="680" customWidth="1"/>
    <col min="3336" max="3336" width="10.7109375" style="680" bestFit="1" customWidth="1"/>
    <col min="3337" max="3337" width="50.85546875" style="680" customWidth="1"/>
    <col min="3338" max="3584" width="9.140625" style="680"/>
    <col min="3585" max="3585" width="3.5703125" style="680" customWidth="1"/>
    <col min="3586" max="3586" width="9.7109375" style="680" customWidth="1"/>
    <col min="3587" max="3587" width="11" style="680" customWidth="1"/>
    <col min="3588" max="3588" width="3.85546875" style="680" bestFit="1" customWidth="1"/>
    <col min="3589" max="3589" width="8.5703125" style="680" customWidth="1"/>
    <col min="3590" max="3590" width="11.42578125" style="680" bestFit="1" customWidth="1"/>
    <col min="3591" max="3591" width="23.28515625" style="680" customWidth="1"/>
    <col min="3592" max="3592" width="10.7109375" style="680" bestFit="1" customWidth="1"/>
    <col min="3593" max="3593" width="50.85546875" style="680" customWidth="1"/>
    <col min="3594" max="3840" width="9.140625" style="680"/>
    <col min="3841" max="3841" width="3.5703125" style="680" customWidth="1"/>
    <col min="3842" max="3842" width="9.7109375" style="680" customWidth="1"/>
    <col min="3843" max="3843" width="11" style="680" customWidth="1"/>
    <col min="3844" max="3844" width="3.85546875" style="680" bestFit="1" customWidth="1"/>
    <col min="3845" max="3845" width="8.5703125" style="680" customWidth="1"/>
    <col min="3846" max="3846" width="11.42578125" style="680" bestFit="1" customWidth="1"/>
    <col min="3847" max="3847" width="23.28515625" style="680" customWidth="1"/>
    <col min="3848" max="3848" width="10.7109375" style="680" bestFit="1" customWidth="1"/>
    <col min="3849" max="3849" width="50.85546875" style="680" customWidth="1"/>
    <col min="3850" max="4096" width="9.140625" style="680"/>
    <col min="4097" max="4097" width="3.5703125" style="680" customWidth="1"/>
    <col min="4098" max="4098" width="9.7109375" style="680" customWidth="1"/>
    <col min="4099" max="4099" width="11" style="680" customWidth="1"/>
    <col min="4100" max="4100" width="3.85546875" style="680" bestFit="1" customWidth="1"/>
    <col min="4101" max="4101" width="8.5703125" style="680" customWidth="1"/>
    <col min="4102" max="4102" width="11.42578125" style="680" bestFit="1" customWidth="1"/>
    <col min="4103" max="4103" width="23.28515625" style="680" customWidth="1"/>
    <col min="4104" max="4104" width="10.7109375" style="680" bestFit="1" customWidth="1"/>
    <col min="4105" max="4105" width="50.85546875" style="680" customWidth="1"/>
    <col min="4106" max="4352" width="9.140625" style="680"/>
    <col min="4353" max="4353" width="3.5703125" style="680" customWidth="1"/>
    <col min="4354" max="4354" width="9.7109375" style="680" customWidth="1"/>
    <col min="4355" max="4355" width="11" style="680" customWidth="1"/>
    <col min="4356" max="4356" width="3.85546875" style="680" bestFit="1" customWidth="1"/>
    <col min="4357" max="4357" width="8.5703125" style="680" customWidth="1"/>
    <col min="4358" max="4358" width="11.42578125" style="680" bestFit="1" customWidth="1"/>
    <col min="4359" max="4359" width="23.28515625" style="680" customWidth="1"/>
    <col min="4360" max="4360" width="10.7109375" style="680" bestFit="1" customWidth="1"/>
    <col min="4361" max="4361" width="50.85546875" style="680" customWidth="1"/>
    <col min="4362" max="4608" width="9.140625" style="680"/>
    <col min="4609" max="4609" width="3.5703125" style="680" customWidth="1"/>
    <col min="4610" max="4610" width="9.7109375" style="680" customWidth="1"/>
    <col min="4611" max="4611" width="11" style="680" customWidth="1"/>
    <col min="4612" max="4612" width="3.85546875" style="680" bestFit="1" customWidth="1"/>
    <col min="4613" max="4613" width="8.5703125" style="680" customWidth="1"/>
    <col min="4614" max="4614" width="11.42578125" style="680" bestFit="1" customWidth="1"/>
    <col min="4615" max="4615" width="23.28515625" style="680" customWidth="1"/>
    <col min="4616" max="4616" width="10.7109375" style="680" bestFit="1" customWidth="1"/>
    <col min="4617" max="4617" width="50.85546875" style="680" customWidth="1"/>
    <col min="4618" max="4864" width="9.140625" style="680"/>
    <col min="4865" max="4865" width="3.5703125" style="680" customWidth="1"/>
    <col min="4866" max="4866" width="9.7109375" style="680" customWidth="1"/>
    <col min="4867" max="4867" width="11" style="680" customWidth="1"/>
    <col min="4868" max="4868" width="3.85546875" style="680" bestFit="1" customWidth="1"/>
    <col min="4869" max="4869" width="8.5703125" style="680" customWidth="1"/>
    <col min="4870" max="4870" width="11.42578125" style="680" bestFit="1" customWidth="1"/>
    <col min="4871" max="4871" width="23.28515625" style="680" customWidth="1"/>
    <col min="4872" max="4872" width="10.7109375" style="680" bestFit="1" customWidth="1"/>
    <col min="4873" max="4873" width="50.85546875" style="680" customWidth="1"/>
    <col min="4874" max="5120" width="9.140625" style="680"/>
    <col min="5121" max="5121" width="3.5703125" style="680" customWidth="1"/>
    <col min="5122" max="5122" width="9.7109375" style="680" customWidth="1"/>
    <col min="5123" max="5123" width="11" style="680" customWidth="1"/>
    <col min="5124" max="5124" width="3.85546875" style="680" bestFit="1" customWidth="1"/>
    <col min="5125" max="5125" width="8.5703125" style="680" customWidth="1"/>
    <col min="5126" max="5126" width="11.42578125" style="680" bestFit="1" customWidth="1"/>
    <col min="5127" max="5127" width="23.28515625" style="680" customWidth="1"/>
    <col min="5128" max="5128" width="10.7109375" style="680" bestFit="1" customWidth="1"/>
    <col min="5129" max="5129" width="50.85546875" style="680" customWidth="1"/>
    <col min="5130" max="5376" width="9.140625" style="680"/>
    <col min="5377" max="5377" width="3.5703125" style="680" customWidth="1"/>
    <col min="5378" max="5378" width="9.7109375" style="680" customWidth="1"/>
    <col min="5379" max="5379" width="11" style="680" customWidth="1"/>
    <col min="5380" max="5380" width="3.85546875" style="680" bestFit="1" customWidth="1"/>
    <col min="5381" max="5381" width="8.5703125" style="680" customWidth="1"/>
    <col min="5382" max="5382" width="11.42578125" style="680" bestFit="1" customWidth="1"/>
    <col min="5383" max="5383" width="23.28515625" style="680" customWidth="1"/>
    <col min="5384" max="5384" width="10.7109375" style="680" bestFit="1" customWidth="1"/>
    <col min="5385" max="5385" width="50.85546875" style="680" customWidth="1"/>
    <col min="5386" max="5632" width="9.140625" style="680"/>
    <col min="5633" max="5633" width="3.5703125" style="680" customWidth="1"/>
    <col min="5634" max="5634" width="9.7109375" style="680" customWidth="1"/>
    <col min="5635" max="5635" width="11" style="680" customWidth="1"/>
    <col min="5636" max="5636" width="3.85546875" style="680" bestFit="1" customWidth="1"/>
    <col min="5637" max="5637" width="8.5703125" style="680" customWidth="1"/>
    <col min="5638" max="5638" width="11.42578125" style="680" bestFit="1" customWidth="1"/>
    <col min="5639" max="5639" width="23.28515625" style="680" customWidth="1"/>
    <col min="5640" max="5640" width="10.7109375" style="680" bestFit="1" customWidth="1"/>
    <col min="5641" max="5641" width="50.85546875" style="680" customWidth="1"/>
    <col min="5642" max="5888" width="9.140625" style="680"/>
    <col min="5889" max="5889" width="3.5703125" style="680" customWidth="1"/>
    <col min="5890" max="5890" width="9.7109375" style="680" customWidth="1"/>
    <col min="5891" max="5891" width="11" style="680" customWidth="1"/>
    <col min="5892" max="5892" width="3.85546875" style="680" bestFit="1" customWidth="1"/>
    <col min="5893" max="5893" width="8.5703125" style="680" customWidth="1"/>
    <col min="5894" max="5894" width="11.42578125" style="680" bestFit="1" customWidth="1"/>
    <col min="5895" max="5895" width="23.28515625" style="680" customWidth="1"/>
    <col min="5896" max="5896" width="10.7109375" style="680" bestFit="1" customWidth="1"/>
    <col min="5897" max="5897" width="50.85546875" style="680" customWidth="1"/>
    <col min="5898" max="6144" width="9.140625" style="680"/>
    <col min="6145" max="6145" width="3.5703125" style="680" customWidth="1"/>
    <col min="6146" max="6146" width="9.7109375" style="680" customWidth="1"/>
    <col min="6147" max="6147" width="11" style="680" customWidth="1"/>
    <col min="6148" max="6148" width="3.85546875" style="680" bestFit="1" customWidth="1"/>
    <col min="6149" max="6149" width="8.5703125" style="680" customWidth="1"/>
    <col min="6150" max="6150" width="11.42578125" style="680" bestFit="1" customWidth="1"/>
    <col min="6151" max="6151" width="23.28515625" style="680" customWidth="1"/>
    <col min="6152" max="6152" width="10.7109375" style="680" bestFit="1" customWidth="1"/>
    <col min="6153" max="6153" width="50.85546875" style="680" customWidth="1"/>
    <col min="6154" max="6400" width="9.140625" style="680"/>
    <col min="6401" max="6401" width="3.5703125" style="680" customWidth="1"/>
    <col min="6402" max="6402" width="9.7109375" style="680" customWidth="1"/>
    <col min="6403" max="6403" width="11" style="680" customWidth="1"/>
    <col min="6404" max="6404" width="3.85546875" style="680" bestFit="1" customWidth="1"/>
    <col min="6405" max="6405" width="8.5703125" style="680" customWidth="1"/>
    <col min="6406" max="6406" width="11.42578125" style="680" bestFit="1" customWidth="1"/>
    <col min="6407" max="6407" width="23.28515625" style="680" customWidth="1"/>
    <col min="6408" max="6408" width="10.7109375" style="680" bestFit="1" customWidth="1"/>
    <col min="6409" max="6409" width="50.85546875" style="680" customWidth="1"/>
    <col min="6410" max="6656" width="9.140625" style="680"/>
    <col min="6657" max="6657" width="3.5703125" style="680" customWidth="1"/>
    <col min="6658" max="6658" width="9.7109375" style="680" customWidth="1"/>
    <col min="6659" max="6659" width="11" style="680" customWidth="1"/>
    <col min="6660" max="6660" width="3.85546875" style="680" bestFit="1" customWidth="1"/>
    <col min="6661" max="6661" width="8.5703125" style="680" customWidth="1"/>
    <col min="6662" max="6662" width="11.42578125" style="680" bestFit="1" customWidth="1"/>
    <col min="6663" max="6663" width="23.28515625" style="680" customWidth="1"/>
    <col min="6664" max="6664" width="10.7109375" style="680" bestFit="1" customWidth="1"/>
    <col min="6665" max="6665" width="50.85546875" style="680" customWidth="1"/>
    <col min="6666" max="6912" width="9.140625" style="680"/>
    <col min="6913" max="6913" width="3.5703125" style="680" customWidth="1"/>
    <col min="6914" max="6914" width="9.7109375" style="680" customWidth="1"/>
    <col min="6915" max="6915" width="11" style="680" customWidth="1"/>
    <col min="6916" max="6916" width="3.85546875" style="680" bestFit="1" customWidth="1"/>
    <col min="6917" max="6917" width="8.5703125" style="680" customWidth="1"/>
    <col min="6918" max="6918" width="11.42578125" style="680" bestFit="1" customWidth="1"/>
    <col min="6919" max="6919" width="23.28515625" style="680" customWidth="1"/>
    <col min="6920" max="6920" width="10.7109375" style="680" bestFit="1" customWidth="1"/>
    <col min="6921" max="6921" width="50.85546875" style="680" customWidth="1"/>
    <col min="6922" max="7168" width="9.140625" style="680"/>
    <col min="7169" max="7169" width="3.5703125" style="680" customWidth="1"/>
    <col min="7170" max="7170" width="9.7109375" style="680" customWidth="1"/>
    <col min="7171" max="7171" width="11" style="680" customWidth="1"/>
    <col min="7172" max="7172" width="3.85546875" style="680" bestFit="1" customWidth="1"/>
    <col min="7173" max="7173" width="8.5703125" style="680" customWidth="1"/>
    <col min="7174" max="7174" width="11.42578125" style="680" bestFit="1" customWidth="1"/>
    <col min="7175" max="7175" width="23.28515625" style="680" customWidth="1"/>
    <col min="7176" max="7176" width="10.7109375" style="680" bestFit="1" customWidth="1"/>
    <col min="7177" max="7177" width="50.85546875" style="680" customWidth="1"/>
    <col min="7178" max="7424" width="9.140625" style="680"/>
    <col min="7425" max="7425" width="3.5703125" style="680" customWidth="1"/>
    <col min="7426" max="7426" width="9.7109375" style="680" customWidth="1"/>
    <col min="7427" max="7427" width="11" style="680" customWidth="1"/>
    <col min="7428" max="7428" width="3.85546875" style="680" bestFit="1" customWidth="1"/>
    <col min="7429" max="7429" width="8.5703125" style="680" customWidth="1"/>
    <col min="7430" max="7430" width="11.42578125" style="680" bestFit="1" customWidth="1"/>
    <col min="7431" max="7431" width="23.28515625" style="680" customWidth="1"/>
    <col min="7432" max="7432" width="10.7109375" style="680" bestFit="1" customWidth="1"/>
    <col min="7433" max="7433" width="50.85546875" style="680" customWidth="1"/>
    <col min="7434" max="7680" width="9.140625" style="680"/>
    <col min="7681" max="7681" width="3.5703125" style="680" customWidth="1"/>
    <col min="7682" max="7682" width="9.7109375" style="680" customWidth="1"/>
    <col min="7683" max="7683" width="11" style="680" customWidth="1"/>
    <col min="7684" max="7684" width="3.85546875" style="680" bestFit="1" customWidth="1"/>
    <col min="7685" max="7685" width="8.5703125" style="680" customWidth="1"/>
    <col min="7686" max="7686" width="11.42578125" style="680" bestFit="1" customWidth="1"/>
    <col min="7687" max="7687" width="23.28515625" style="680" customWidth="1"/>
    <col min="7688" max="7688" width="10.7109375" style="680" bestFit="1" customWidth="1"/>
    <col min="7689" max="7689" width="50.85546875" style="680" customWidth="1"/>
    <col min="7690" max="7936" width="9.140625" style="680"/>
    <col min="7937" max="7937" width="3.5703125" style="680" customWidth="1"/>
    <col min="7938" max="7938" width="9.7109375" style="680" customWidth="1"/>
    <col min="7939" max="7939" width="11" style="680" customWidth="1"/>
    <col min="7940" max="7940" width="3.85546875" style="680" bestFit="1" customWidth="1"/>
    <col min="7941" max="7941" width="8.5703125" style="680" customWidth="1"/>
    <col min="7942" max="7942" width="11.42578125" style="680" bestFit="1" customWidth="1"/>
    <col min="7943" max="7943" width="23.28515625" style="680" customWidth="1"/>
    <col min="7944" max="7944" width="10.7109375" style="680" bestFit="1" customWidth="1"/>
    <col min="7945" max="7945" width="50.85546875" style="680" customWidth="1"/>
    <col min="7946" max="8192" width="9.140625" style="680"/>
    <col min="8193" max="8193" width="3.5703125" style="680" customWidth="1"/>
    <col min="8194" max="8194" width="9.7109375" style="680" customWidth="1"/>
    <col min="8195" max="8195" width="11" style="680" customWidth="1"/>
    <col min="8196" max="8196" width="3.85546875" style="680" bestFit="1" customWidth="1"/>
    <col min="8197" max="8197" width="8.5703125" style="680" customWidth="1"/>
    <col min="8198" max="8198" width="11.42578125" style="680" bestFit="1" customWidth="1"/>
    <col min="8199" max="8199" width="23.28515625" style="680" customWidth="1"/>
    <col min="8200" max="8200" width="10.7109375" style="680" bestFit="1" customWidth="1"/>
    <col min="8201" max="8201" width="50.85546875" style="680" customWidth="1"/>
    <col min="8202" max="8448" width="9.140625" style="680"/>
    <col min="8449" max="8449" width="3.5703125" style="680" customWidth="1"/>
    <col min="8450" max="8450" width="9.7109375" style="680" customWidth="1"/>
    <col min="8451" max="8451" width="11" style="680" customWidth="1"/>
    <col min="8452" max="8452" width="3.85546875" style="680" bestFit="1" customWidth="1"/>
    <col min="8453" max="8453" width="8.5703125" style="680" customWidth="1"/>
    <col min="8454" max="8454" width="11.42578125" style="680" bestFit="1" customWidth="1"/>
    <col min="8455" max="8455" width="23.28515625" style="680" customWidth="1"/>
    <col min="8456" max="8456" width="10.7109375" style="680" bestFit="1" customWidth="1"/>
    <col min="8457" max="8457" width="50.85546875" style="680" customWidth="1"/>
    <col min="8458" max="8704" width="9.140625" style="680"/>
    <col min="8705" max="8705" width="3.5703125" style="680" customWidth="1"/>
    <col min="8706" max="8706" width="9.7109375" style="680" customWidth="1"/>
    <col min="8707" max="8707" width="11" style="680" customWidth="1"/>
    <col min="8708" max="8708" width="3.85546875" style="680" bestFit="1" customWidth="1"/>
    <col min="8709" max="8709" width="8.5703125" style="680" customWidth="1"/>
    <col min="8710" max="8710" width="11.42578125" style="680" bestFit="1" customWidth="1"/>
    <col min="8711" max="8711" width="23.28515625" style="680" customWidth="1"/>
    <col min="8712" max="8712" width="10.7109375" style="680" bestFit="1" customWidth="1"/>
    <col min="8713" max="8713" width="50.85546875" style="680" customWidth="1"/>
    <col min="8714" max="8960" width="9.140625" style="680"/>
    <col min="8961" max="8961" width="3.5703125" style="680" customWidth="1"/>
    <col min="8962" max="8962" width="9.7109375" style="680" customWidth="1"/>
    <col min="8963" max="8963" width="11" style="680" customWidth="1"/>
    <col min="8964" max="8964" width="3.85546875" style="680" bestFit="1" customWidth="1"/>
    <col min="8965" max="8965" width="8.5703125" style="680" customWidth="1"/>
    <col min="8966" max="8966" width="11.42578125" style="680" bestFit="1" customWidth="1"/>
    <col min="8967" max="8967" width="23.28515625" style="680" customWidth="1"/>
    <col min="8968" max="8968" width="10.7109375" style="680" bestFit="1" customWidth="1"/>
    <col min="8969" max="8969" width="50.85546875" style="680" customWidth="1"/>
    <col min="8970" max="9216" width="9.140625" style="680"/>
    <col min="9217" max="9217" width="3.5703125" style="680" customWidth="1"/>
    <col min="9218" max="9218" width="9.7109375" style="680" customWidth="1"/>
    <col min="9219" max="9219" width="11" style="680" customWidth="1"/>
    <col min="9220" max="9220" width="3.85546875" style="680" bestFit="1" customWidth="1"/>
    <col min="9221" max="9221" width="8.5703125" style="680" customWidth="1"/>
    <col min="9222" max="9222" width="11.42578125" style="680" bestFit="1" customWidth="1"/>
    <col min="9223" max="9223" width="23.28515625" style="680" customWidth="1"/>
    <col min="9224" max="9224" width="10.7109375" style="680" bestFit="1" customWidth="1"/>
    <col min="9225" max="9225" width="50.85546875" style="680" customWidth="1"/>
    <col min="9226" max="9472" width="9.140625" style="680"/>
    <col min="9473" max="9473" width="3.5703125" style="680" customWidth="1"/>
    <col min="9474" max="9474" width="9.7109375" style="680" customWidth="1"/>
    <col min="9475" max="9475" width="11" style="680" customWidth="1"/>
    <col min="9476" max="9476" width="3.85546875" style="680" bestFit="1" customWidth="1"/>
    <col min="9477" max="9477" width="8.5703125" style="680" customWidth="1"/>
    <col min="9478" max="9478" width="11.42578125" style="680" bestFit="1" customWidth="1"/>
    <col min="9479" max="9479" width="23.28515625" style="680" customWidth="1"/>
    <col min="9480" max="9480" width="10.7109375" style="680" bestFit="1" customWidth="1"/>
    <col min="9481" max="9481" width="50.85546875" style="680" customWidth="1"/>
    <col min="9482" max="9728" width="9.140625" style="680"/>
    <col min="9729" max="9729" width="3.5703125" style="680" customWidth="1"/>
    <col min="9730" max="9730" width="9.7109375" style="680" customWidth="1"/>
    <col min="9731" max="9731" width="11" style="680" customWidth="1"/>
    <col min="9732" max="9732" width="3.85546875" style="680" bestFit="1" customWidth="1"/>
    <col min="9733" max="9733" width="8.5703125" style="680" customWidth="1"/>
    <col min="9734" max="9734" width="11.42578125" style="680" bestFit="1" customWidth="1"/>
    <col min="9735" max="9735" width="23.28515625" style="680" customWidth="1"/>
    <col min="9736" max="9736" width="10.7109375" style="680" bestFit="1" customWidth="1"/>
    <col min="9737" max="9737" width="50.85546875" style="680" customWidth="1"/>
    <col min="9738" max="9984" width="9.140625" style="680"/>
    <col min="9985" max="9985" width="3.5703125" style="680" customWidth="1"/>
    <col min="9986" max="9986" width="9.7109375" style="680" customWidth="1"/>
    <col min="9987" max="9987" width="11" style="680" customWidth="1"/>
    <col min="9988" max="9988" width="3.85546875" style="680" bestFit="1" customWidth="1"/>
    <col min="9989" max="9989" width="8.5703125" style="680" customWidth="1"/>
    <col min="9990" max="9990" width="11.42578125" style="680" bestFit="1" customWidth="1"/>
    <col min="9991" max="9991" width="23.28515625" style="680" customWidth="1"/>
    <col min="9992" max="9992" width="10.7109375" style="680" bestFit="1" customWidth="1"/>
    <col min="9993" max="9993" width="50.85546875" style="680" customWidth="1"/>
    <col min="9994" max="10240" width="9.140625" style="680"/>
    <col min="10241" max="10241" width="3.5703125" style="680" customWidth="1"/>
    <col min="10242" max="10242" width="9.7109375" style="680" customWidth="1"/>
    <col min="10243" max="10243" width="11" style="680" customWidth="1"/>
    <col min="10244" max="10244" width="3.85546875" style="680" bestFit="1" customWidth="1"/>
    <col min="10245" max="10245" width="8.5703125" style="680" customWidth="1"/>
    <col min="10246" max="10246" width="11.42578125" style="680" bestFit="1" customWidth="1"/>
    <col min="10247" max="10247" width="23.28515625" style="680" customWidth="1"/>
    <col min="10248" max="10248" width="10.7109375" style="680" bestFit="1" customWidth="1"/>
    <col min="10249" max="10249" width="50.85546875" style="680" customWidth="1"/>
    <col min="10250" max="10496" width="9.140625" style="680"/>
    <col min="10497" max="10497" width="3.5703125" style="680" customWidth="1"/>
    <col min="10498" max="10498" width="9.7109375" style="680" customWidth="1"/>
    <col min="10499" max="10499" width="11" style="680" customWidth="1"/>
    <col min="10500" max="10500" width="3.85546875" style="680" bestFit="1" customWidth="1"/>
    <col min="10501" max="10501" width="8.5703125" style="680" customWidth="1"/>
    <col min="10502" max="10502" width="11.42578125" style="680" bestFit="1" customWidth="1"/>
    <col min="10503" max="10503" width="23.28515625" style="680" customWidth="1"/>
    <col min="10504" max="10504" width="10.7109375" style="680" bestFit="1" customWidth="1"/>
    <col min="10505" max="10505" width="50.85546875" style="680" customWidth="1"/>
    <col min="10506" max="10752" width="9.140625" style="680"/>
    <col min="10753" max="10753" width="3.5703125" style="680" customWidth="1"/>
    <col min="10754" max="10754" width="9.7109375" style="680" customWidth="1"/>
    <col min="10755" max="10755" width="11" style="680" customWidth="1"/>
    <col min="10756" max="10756" width="3.85546875" style="680" bestFit="1" customWidth="1"/>
    <col min="10757" max="10757" width="8.5703125" style="680" customWidth="1"/>
    <col min="10758" max="10758" width="11.42578125" style="680" bestFit="1" customWidth="1"/>
    <col min="10759" max="10759" width="23.28515625" style="680" customWidth="1"/>
    <col min="10760" max="10760" width="10.7109375" style="680" bestFit="1" customWidth="1"/>
    <col min="10761" max="10761" width="50.85546875" style="680" customWidth="1"/>
    <col min="10762" max="11008" width="9.140625" style="680"/>
    <col min="11009" max="11009" width="3.5703125" style="680" customWidth="1"/>
    <col min="11010" max="11010" width="9.7109375" style="680" customWidth="1"/>
    <col min="11011" max="11011" width="11" style="680" customWidth="1"/>
    <col min="11012" max="11012" width="3.85546875" style="680" bestFit="1" customWidth="1"/>
    <col min="11013" max="11013" width="8.5703125" style="680" customWidth="1"/>
    <col min="11014" max="11014" width="11.42578125" style="680" bestFit="1" customWidth="1"/>
    <col min="11015" max="11015" width="23.28515625" style="680" customWidth="1"/>
    <col min="11016" max="11016" width="10.7109375" style="680" bestFit="1" customWidth="1"/>
    <col min="11017" max="11017" width="50.85546875" style="680" customWidth="1"/>
    <col min="11018" max="11264" width="9.140625" style="680"/>
    <col min="11265" max="11265" width="3.5703125" style="680" customWidth="1"/>
    <col min="11266" max="11266" width="9.7109375" style="680" customWidth="1"/>
    <col min="11267" max="11267" width="11" style="680" customWidth="1"/>
    <col min="11268" max="11268" width="3.85546875" style="680" bestFit="1" customWidth="1"/>
    <col min="11269" max="11269" width="8.5703125" style="680" customWidth="1"/>
    <col min="11270" max="11270" width="11.42578125" style="680" bestFit="1" customWidth="1"/>
    <col min="11271" max="11271" width="23.28515625" style="680" customWidth="1"/>
    <col min="11272" max="11272" width="10.7109375" style="680" bestFit="1" customWidth="1"/>
    <col min="11273" max="11273" width="50.85546875" style="680" customWidth="1"/>
    <col min="11274" max="11520" width="9.140625" style="680"/>
    <col min="11521" max="11521" width="3.5703125" style="680" customWidth="1"/>
    <col min="11522" max="11522" width="9.7109375" style="680" customWidth="1"/>
    <col min="11523" max="11523" width="11" style="680" customWidth="1"/>
    <col min="11524" max="11524" width="3.85546875" style="680" bestFit="1" customWidth="1"/>
    <col min="11525" max="11525" width="8.5703125" style="680" customWidth="1"/>
    <col min="11526" max="11526" width="11.42578125" style="680" bestFit="1" customWidth="1"/>
    <col min="11527" max="11527" width="23.28515625" style="680" customWidth="1"/>
    <col min="11528" max="11528" width="10.7109375" style="680" bestFit="1" customWidth="1"/>
    <col min="11529" max="11529" width="50.85546875" style="680" customWidth="1"/>
    <col min="11530" max="11776" width="9.140625" style="680"/>
    <col min="11777" max="11777" width="3.5703125" style="680" customWidth="1"/>
    <col min="11778" max="11778" width="9.7109375" style="680" customWidth="1"/>
    <col min="11779" max="11779" width="11" style="680" customWidth="1"/>
    <col min="11780" max="11780" width="3.85546875" style="680" bestFit="1" customWidth="1"/>
    <col min="11781" max="11781" width="8.5703125" style="680" customWidth="1"/>
    <col min="11782" max="11782" width="11.42578125" style="680" bestFit="1" customWidth="1"/>
    <col min="11783" max="11783" width="23.28515625" style="680" customWidth="1"/>
    <col min="11784" max="11784" width="10.7109375" style="680" bestFit="1" customWidth="1"/>
    <col min="11785" max="11785" width="50.85546875" style="680" customWidth="1"/>
    <col min="11786" max="12032" width="9.140625" style="680"/>
    <col min="12033" max="12033" width="3.5703125" style="680" customWidth="1"/>
    <col min="12034" max="12034" width="9.7109375" style="680" customWidth="1"/>
    <col min="12035" max="12035" width="11" style="680" customWidth="1"/>
    <col min="12036" max="12036" width="3.85546875" style="680" bestFit="1" customWidth="1"/>
    <col min="12037" max="12037" width="8.5703125" style="680" customWidth="1"/>
    <col min="12038" max="12038" width="11.42578125" style="680" bestFit="1" customWidth="1"/>
    <col min="12039" max="12039" width="23.28515625" style="680" customWidth="1"/>
    <col min="12040" max="12040" width="10.7109375" style="680" bestFit="1" customWidth="1"/>
    <col min="12041" max="12041" width="50.85546875" style="680" customWidth="1"/>
    <col min="12042" max="12288" width="9.140625" style="680"/>
    <col min="12289" max="12289" width="3.5703125" style="680" customWidth="1"/>
    <col min="12290" max="12290" width="9.7109375" style="680" customWidth="1"/>
    <col min="12291" max="12291" width="11" style="680" customWidth="1"/>
    <col min="12292" max="12292" width="3.85546875" style="680" bestFit="1" customWidth="1"/>
    <col min="12293" max="12293" width="8.5703125" style="680" customWidth="1"/>
    <col min="12294" max="12294" width="11.42578125" style="680" bestFit="1" customWidth="1"/>
    <col min="12295" max="12295" width="23.28515625" style="680" customWidth="1"/>
    <col min="12296" max="12296" width="10.7109375" style="680" bestFit="1" customWidth="1"/>
    <col min="12297" max="12297" width="50.85546875" style="680" customWidth="1"/>
    <col min="12298" max="12544" width="9.140625" style="680"/>
    <col min="12545" max="12545" width="3.5703125" style="680" customWidth="1"/>
    <col min="12546" max="12546" width="9.7109375" style="680" customWidth="1"/>
    <col min="12547" max="12547" width="11" style="680" customWidth="1"/>
    <col min="12548" max="12548" width="3.85546875" style="680" bestFit="1" customWidth="1"/>
    <col min="12549" max="12549" width="8.5703125" style="680" customWidth="1"/>
    <col min="12550" max="12550" width="11.42578125" style="680" bestFit="1" customWidth="1"/>
    <col min="12551" max="12551" width="23.28515625" style="680" customWidth="1"/>
    <col min="12552" max="12552" width="10.7109375" style="680" bestFit="1" customWidth="1"/>
    <col min="12553" max="12553" width="50.85546875" style="680" customWidth="1"/>
    <col min="12554" max="12800" width="9.140625" style="680"/>
    <col min="12801" max="12801" width="3.5703125" style="680" customWidth="1"/>
    <col min="12802" max="12802" width="9.7109375" style="680" customWidth="1"/>
    <col min="12803" max="12803" width="11" style="680" customWidth="1"/>
    <col min="12804" max="12804" width="3.85546875" style="680" bestFit="1" customWidth="1"/>
    <col min="12805" max="12805" width="8.5703125" style="680" customWidth="1"/>
    <col min="12806" max="12806" width="11.42578125" style="680" bestFit="1" customWidth="1"/>
    <col min="12807" max="12807" width="23.28515625" style="680" customWidth="1"/>
    <col min="12808" max="12808" width="10.7109375" style="680" bestFit="1" customWidth="1"/>
    <col min="12809" max="12809" width="50.85546875" style="680" customWidth="1"/>
    <col min="12810" max="13056" width="9.140625" style="680"/>
    <col min="13057" max="13057" width="3.5703125" style="680" customWidth="1"/>
    <col min="13058" max="13058" width="9.7109375" style="680" customWidth="1"/>
    <col min="13059" max="13059" width="11" style="680" customWidth="1"/>
    <col min="13060" max="13060" width="3.85546875" style="680" bestFit="1" customWidth="1"/>
    <col min="13061" max="13061" width="8.5703125" style="680" customWidth="1"/>
    <col min="13062" max="13062" width="11.42578125" style="680" bestFit="1" customWidth="1"/>
    <col min="13063" max="13063" width="23.28515625" style="680" customWidth="1"/>
    <col min="13064" max="13064" width="10.7109375" style="680" bestFit="1" customWidth="1"/>
    <col min="13065" max="13065" width="50.85546875" style="680" customWidth="1"/>
    <col min="13066" max="13312" width="9.140625" style="680"/>
    <col min="13313" max="13313" width="3.5703125" style="680" customWidth="1"/>
    <col min="13314" max="13314" width="9.7109375" style="680" customWidth="1"/>
    <col min="13315" max="13315" width="11" style="680" customWidth="1"/>
    <col min="13316" max="13316" width="3.85546875" style="680" bestFit="1" customWidth="1"/>
    <col min="13317" max="13317" width="8.5703125" style="680" customWidth="1"/>
    <col min="13318" max="13318" width="11.42578125" style="680" bestFit="1" customWidth="1"/>
    <col min="13319" max="13319" width="23.28515625" style="680" customWidth="1"/>
    <col min="13320" max="13320" width="10.7109375" style="680" bestFit="1" customWidth="1"/>
    <col min="13321" max="13321" width="50.85546875" style="680" customWidth="1"/>
    <col min="13322" max="13568" width="9.140625" style="680"/>
    <col min="13569" max="13569" width="3.5703125" style="680" customWidth="1"/>
    <col min="13570" max="13570" width="9.7109375" style="680" customWidth="1"/>
    <col min="13571" max="13571" width="11" style="680" customWidth="1"/>
    <col min="13572" max="13572" width="3.85546875" style="680" bestFit="1" customWidth="1"/>
    <col min="13573" max="13573" width="8.5703125" style="680" customWidth="1"/>
    <col min="13574" max="13574" width="11.42578125" style="680" bestFit="1" customWidth="1"/>
    <col min="13575" max="13575" width="23.28515625" style="680" customWidth="1"/>
    <col min="13576" max="13576" width="10.7109375" style="680" bestFit="1" customWidth="1"/>
    <col min="13577" max="13577" width="50.85546875" style="680" customWidth="1"/>
    <col min="13578" max="13824" width="9.140625" style="680"/>
    <col min="13825" max="13825" width="3.5703125" style="680" customWidth="1"/>
    <col min="13826" max="13826" width="9.7109375" style="680" customWidth="1"/>
    <col min="13827" max="13827" width="11" style="680" customWidth="1"/>
    <col min="13828" max="13828" width="3.85546875" style="680" bestFit="1" customWidth="1"/>
    <col min="13829" max="13829" width="8.5703125" style="680" customWidth="1"/>
    <col min="13830" max="13830" width="11.42578125" style="680" bestFit="1" customWidth="1"/>
    <col min="13831" max="13831" width="23.28515625" style="680" customWidth="1"/>
    <col min="13832" max="13832" width="10.7109375" style="680" bestFit="1" customWidth="1"/>
    <col min="13833" max="13833" width="50.85546875" style="680" customWidth="1"/>
    <col min="13834" max="14080" width="9.140625" style="680"/>
    <col min="14081" max="14081" width="3.5703125" style="680" customWidth="1"/>
    <col min="14082" max="14082" width="9.7109375" style="680" customWidth="1"/>
    <col min="14083" max="14083" width="11" style="680" customWidth="1"/>
    <col min="14084" max="14084" width="3.85546875" style="680" bestFit="1" customWidth="1"/>
    <col min="14085" max="14085" width="8.5703125" style="680" customWidth="1"/>
    <col min="14086" max="14086" width="11.42578125" style="680" bestFit="1" customWidth="1"/>
    <col min="14087" max="14087" width="23.28515625" style="680" customWidth="1"/>
    <col min="14088" max="14088" width="10.7109375" style="680" bestFit="1" customWidth="1"/>
    <col min="14089" max="14089" width="50.85546875" style="680" customWidth="1"/>
    <col min="14090" max="14336" width="9.140625" style="680"/>
    <col min="14337" max="14337" width="3.5703125" style="680" customWidth="1"/>
    <col min="14338" max="14338" width="9.7109375" style="680" customWidth="1"/>
    <col min="14339" max="14339" width="11" style="680" customWidth="1"/>
    <col min="14340" max="14340" width="3.85546875" style="680" bestFit="1" customWidth="1"/>
    <col min="14341" max="14341" width="8.5703125" style="680" customWidth="1"/>
    <col min="14342" max="14342" width="11.42578125" style="680" bestFit="1" customWidth="1"/>
    <col min="14343" max="14343" width="23.28515625" style="680" customWidth="1"/>
    <col min="14344" max="14344" width="10.7109375" style="680" bestFit="1" customWidth="1"/>
    <col min="14345" max="14345" width="50.85546875" style="680" customWidth="1"/>
    <col min="14346" max="14592" width="9.140625" style="680"/>
    <col min="14593" max="14593" width="3.5703125" style="680" customWidth="1"/>
    <col min="14594" max="14594" width="9.7109375" style="680" customWidth="1"/>
    <col min="14595" max="14595" width="11" style="680" customWidth="1"/>
    <col min="14596" max="14596" width="3.85546875" style="680" bestFit="1" customWidth="1"/>
    <col min="14597" max="14597" width="8.5703125" style="680" customWidth="1"/>
    <col min="14598" max="14598" width="11.42578125" style="680" bestFit="1" customWidth="1"/>
    <col min="14599" max="14599" width="23.28515625" style="680" customWidth="1"/>
    <col min="14600" max="14600" width="10.7109375" style="680" bestFit="1" customWidth="1"/>
    <col min="14601" max="14601" width="50.85546875" style="680" customWidth="1"/>
    <col min="14602" max="14848" width="9.140625" style="680"/>
    <col min="14849" max="14849" width="3.5703125" style="680" customWidth="1"/>
    <col min="14850" max="14850" width="9.7109375" style="680" customWidth="1"/>
    <col min="14851" max="14851" width="11" style="680" customWidth="1"/>
    <col min="14852" max="14852" width="3.85546875" style="680" bestFit="1" customWidth="1"/>
    <col min="14853" max="14853" width="8.5703125" style="680" customWidth="1"/>
    <col min="14854" max="14854" width="11.42578125" style="680" bestFit="1" customWidth="1"/>
    <col min="14855" max="14855" width="23.28515625" style="680" customWidth="1"/>
    <col min="14856" max="14856" width="10.7109375" style="680" bestFit="1" customWidth="1"/>
    <col min="14857" max="14857" width="50.85546875" style="680" customWidth="1"/>
    <col min="14858" max="15104" width="9.140625" style="680"/>
    <col min="15105" max="15105" width="3.5703125" style="680" customWidth="1"/>
    <col min="15106" max="15106" width="9.7109375" style="680" customWidth="1"/>
    <col min="15107" max="15107" width="11" style="680" customWidth="1"/>
    <col min="15108" max="15108" width="3.85546875" style="680" bestFit="1" customWidth="1"/>
    <col min="15109" max="15109" width="8.5703125" style="680" customWidth="1"/>
    <col min="15110" max="15110" width="11.42578125" style="680" bestFit="1" customWidth="1"/>
    <col min="15111" max="15111" width="23.28515625" style="680" customWidth="1"/>
    <col min="15112" max="15112" width="10.7109375" style="680" bestFit="1" customWidth="1"/>
    <col min="15113" max="15113" width="50.85546875" style="680" customWidth="1"/>
    <col min="15114" max="15360" width="9.140625" style="680"/>
    <col min="15361" max="15361" width="3.5703125" style="680" customWidth="1"/>
    <col min="15362" max="15362" width="9.7109375" style="680" customWidth="1"/>
    <col min="15363" max="15363" width="11" style="680" customWidth="1"/>
    <col min="15364" max="15364" width="3.85546875" style="680" bestFit="1" customWidth="1"/>
    <col min="15365" max="15365" width="8.5703125" style="680" customWidth="1"/>
    <col min="15366" max="15366" width="11.42578125" style="680" bestFit="1" customWidth="1"/>
    <col min="15367" max="15367" width="23.28515625" style="680" customWidth="1"/>
    <col min="15368" max="15368" width="10.7109375" style="680" bestFit="1" customWidth="1"/>
    <col min="15369" max="15369" width="50.85546875" style="680" customWidth="1"/>
    <col min="15370" max="15616" width="9.140625" style="680"/>
    <col min="15617" max="15617" width="3.5703125" style="680" customWidth="1"/>
    <col min="15618" max="15618" width="9.7109375" style="680" customWidth="1"/>
    <col min="15619" max="15619" width="11" style="680" customWidth="1"/>
    <col min="15620" max="15620" width="3.85546875" style="680" bestFit="1" customWidth="1"/>
    <col min="15621" max="15621" width="8.5703125" style="680" customWidth="1"/>
    <col min="15622" max="15622" width="11.42578125" style="680" bestFit="1" customWidth="1"/>
    <col min="15623" max="15623" width="23.28515625" style="680" customWidth="1"/>
    <col min="15624" max="15624" width="10.7109375" style="680" bestFit="1" customWidth="1"/>
    <col min="15625" max="15625" width="50.85546875" style="680" customWidth="1"/>
    <col min="15626" max="15872" width="9.140625" style="680"/>
    <col min="15873" max="15873" width="3.5703125" style="680" customWidth="1"/>
    <col min="15874" max="15874" width="9.7109375" style="680" customWidth="1"/>
    <col min="15875" max="15875" width="11" style="680" customWidth="1"/>
    <col min="15876" max="15876" width="3.85546875" style="680" bestFit="1" customWidth="1"/>
    <col min="15877" max="15877" width="8.5703125" style="680" customWidth="1"/>
    <col min="15878" max="15878" width="11.42578125" style="680" bestFit="1" customWidth="1"/>
    <col min="15879" max="15879" width="23.28515625" style="680" customWidth="1"/>
    <col min="15880" max="15880" width="10.7109375" style="680" bestFit="1" customWidth="1"/>
    <col min="15881" max="15881" width="50.85546875" style="680" customWidth="1"/>
    <col min="15882" max="16128" width="9.140625" style="680"/>
    <col min="16129" max="16129" width="3.5703125" style="680" customWidth="1"/>
    <col min="16130" max="16130" width="9.7109375" style="680" customWidth="1"/>
    <col min="16131" max="16131" width="11" style="680" customWidth="1"/>
    <col min="16132" max="16132" width="3.85546875" style="680" bestFit="1" customWidth="1"/>
    <col min="16133" max="16133" width="8.5703125" style="680" customWidth="1"/>
    <col min="16134" max="16134" width="11.42578125" style="680" bestFit="1" customWidth="1"/>
    <col min="16135" max="16135" width="23.28515625" style="680" customWidth="1"/>
    <col min="16136" max="16136" width="10.7109375" style="680" bestFit="1" customWidth="1"/>
    <col min="16137" max="16137" width="50.85546875" style="680" customWidth="1"/>
    <col min="16138" max="16384" width="9.140625" style="680"/>
  </cols>
  <sheetData>
    <row r="1" spans="1:10" s="638" customFormat="1">
      <c r="A1" s="924" t="s">
        <v>831</v>
      </c>
      <c r="B1" s="924"/>
      <c r="C1" s="924"/>
      <c r="D1" s="924"/>
      <c r="E1" s="924"/>
      <c r="F1" s="924"/>
      <c r="G1" s="924"/>
      <c r="H1" s="924"/>
      <c r="I1" s="924"/>
      <c r="J1" s="924"/>
    </row>
    <row r="2" spans="1:10" s="638" customFormat="1">
      <c r="A2" s="924" t="s">
        <v>623</v>
      </c>
      <c r="B2" s="924"/>
      <c r="C2" s="924"/>
      <c r="D2" s="924"/>
      <c r="E2" s="924"/>
      <c r="F2" s="924"/>
      <c r="G2" s="924"/>
      <c r="H2" s="924"/>
      <c r="I2" s="924"/>
      <c r="J2" s="924"/>
    </row>
    <row r="3" spans="1:10" s="638" customFormat="1">
      <c r="A3" s="639" t="s">
        <v>832</v>
      </c>
      <c r="C3" s="640"/>
      <c r="D3" s="640"/>
      <c r="E3" s="640"/>
      <c r="F3" s="641"/>
      <c r="G3" s="642"/>
      <c r="H3" s="641"/>
      <c r="I3" s="643"/>
    </row>
    <row r="4" spans="1:10" s="649" customFormat="1">
      <c r="A4" s="644" t="s">
        <v>397</v>
      </c>
      <c r="B4" s="645" t="s">
        <v>833</v>
      </c>
      <c r="C4" s="646" t="s">
        <v>834</v>
      </c>
      <c r="D4" s="647" t="s">
        <v>416</v>
      </c>
      <c r="E4" s="647" t="s">
        <v>624</v>
      </c>
      <c r="F4" s="647" t="s">
        <v>835</v>
      </c>
      <c r="G4" s="647" t="s">
        <v>8</v>
      </c>
      <c r="H4" s="644" t="s">
        <v>836</v>
      </c>
      <c r="I4" s="648" t="s">
        <v>837</v>
      </c>
      <c r="J4" s="647" t="s">
        <v>0</v>
      </c>
    </row>
    <row r="5" spans="1:10" s="656" customFormat="1">
      <c r="A5" s="650" t="s">
        <v>838</v>
      </c>
      <c r="B5" s="651"/>
      <c r="C5" s="652"/>
      <c r="D5" s="652"/>
      <c r="E5" s="652"/>
      <c r="F5" s="652"/>
      <c r="G5" s="653"/>
      <c r="H5" s="652"/>
      <c r="I5" s="654"/>
      <c r="J5" s="655"/>
    </row>
    <row r="6" spans="1:10" s="656" customFormat="1" ht="56.25">
      <c r="A6" s="657">
        <v>1</v>
      </c>
      <c r="B6" s="658" t="s">
        <v>625</v>
      </c>
      <c r="C6" s="659" t="s">
        <v>626</v>
      </c>
      <c r="D6" s="657" t="s">
        <v>109</v>
      </c>
      <c r="E6" s="657" t="s">
        <v>627</v>
      </c>
      <c r="F6" s="657" t="s">
        <v>109</v>
      </c>
      <c r="G6" s="660" t="s">
        <v>839</v>
      </c>
      <c r="H6" s="657" t="s">
        <v>628</v>
      </c>
      <c r="I6" s="661" t="s">
        <v>840</v>
      </c>
      <c r="J6" s="925" t="s">
        <v>515</v>
      </c>
    </row>
    <row r="7" spans="1:10" s="656" customFormat="1" ht="56.25">
      <c r="A7" s="662">
        <v>2</v>
      </c>
      <c r="B7" s="663" t="s">
        <v>629</v>
      </c>
      <c r="C7" s="664" t="s">
        <v>630</v>
      </c>
      <c r="D7" s="662" t="s">
        <v>109</v>
      </c>
      <c r="E7" s="662" t="s">
        <v>627</v>
      </c>
      <c r="F7" s="662" t="s">
        <v>841</v>
      </c>
      <c r="G7" s="665" t="s">
        <v>842</v>
      </c>
      <c r="H7" s="662" t="s">
        <v>109</v>
      </c>
      <c r="I7" s="666" t="s">
        <v>843</v>
      </c>
      <c r="J7" s="926"/>
    </row>
    <row r="8" spans="1:10" s="656" customFormat="1">
      <c r="A8" s="667" t="s">
        <v>844</v>
      </c>
      <c r="B8" s="668"/>
      <c r="C8" s="669"/>
      <c r="D8" s="670"/>
      <c r="E8" s="671"/>
      <c r="F8" s="670"/>
      <c r="G8" s="672"/>
      <c r="H8" s="673"/>
      <c r="I8" s="654"/>
      <c r="J8" s="655"/>
    </row>
    <row r="9" spans="1:10" ht="56.25">
      <c r="A9" s="674">
        <v>1</v>
      </c>
      <c r="B9" s="675" t="s">
        <v>845</v>
      </c>
      <c r="C9" s="676" t="s">
        <v>631</v>
      </c>
      <c r="D9" s="674">
        <v>48</v>
      </c>
      <c r="E9" s="674" t="s">
        <v>632</v>
      </c>
      <c r="F9" s="674" t="s">
        <v>846</v>
      </c>
      <c r="G9" s="677" t="s">
        <v>847</v>
      </c>
      <c r="H9" s="674" t="s">
        <v>848</v>
      </c>
      <c r="I9" s="678" t="s">
        <v>849</v>
      </c>
      <c r="J9" s="679" t="s">
        <v>849</v>
      </c>
    </row>
    <row r="10" spans="1:10" s="687" customFormat="1" ht="112.5">
      <c r="A10" s="681">
        <v>2</v>
      </c>
      <c r="B10" s="682" t="s">
        <v>647</v>
      </c>
      <c r="C10" s="683" t="s">
        <v>648</v>
      </c>
      <c r="D10" s="681">
        <v>84</v>
      </c>
      <c r="E10" s="681" t="s">
        <v>632</v>
      </c>
      <c r="F10" s="681" t="s">
        <v>850</v>
      </c>
      <c r="G10" s="684" t="s">
        <v>650</v>
      </c>
      <c r="H10" s="685" t="s">
        <v>851</v>
      </c>
      <c r="I10" s="686" t="s">
        <v>852</v>
      </c>
      <c r="J10" s="923" t="s">
        <v>853</v>
      </c>
    </row>
    <row r="11" spans="1:10" s="687" customFormat="1" ht="37.5">
      <c r="A11" s="681">
        <v>3</v>
      </c>
      <c r="B11" s="682" t="s">
        <v>651</v>
      </c>
      <c r="C11" s="683" t="s">
        <v>652</v>
      </c>
      <c r="D11" s="681">
        <v>69</v>
      </c>
      <c r="E11" s="681" t="s">
        <v>641</v>
      </c>
      <c r="F11" s="681" t="s">
        <v>854</v>
      </c>
      <c r="G11" s="684" t="s">
        <v>650</v>
      </c>
      <c r="H11" s="688" t="s">
        <v>653</v>
      </c>
      <c r="I11" s="689" t="s">
        <v>855</v>
      </c>
      <c r="J11" s="923"/>
    </row>
    <row r="12" spans="1:10" ht="56.25">
      <c r="A12" s="690">
        <v>4</v>
      </c>
      <c r="B12" s="691" t="s">
        <v>639</v>
      </c>
      <c r="C12" s="692" t="s">
        <v>640</v>
      </c>
      <c r="D12" s="681">
        <v>68</v>
      </c>
      <c r="E12" s="681" t="s">
        <v>641</v>
      </c>
      <c r="F12" s="681" t="s">
        <v>856</v>
      </c>
      <c r="G12" s="693" t="s">
        <v>642</v>
      </c>
      <c r="H12" s="681" t="s">
        <v>643</v>
      </c>
      <c r="I12" s="693" t="s">
        <v>857</v>
      </c>
      <c r="J12" s="694"/>
    </row>
    <row r="13" spans="1:10" s="698" customFormat="1" ht="75">
      <c r="A13" s="688">
        <v>5</v>
      </c>
      <c r="B13" s="695" t="s">
        <v>637</v>
      </c>
      <c r="C13" s="696" t="s">
        <v>638</v>
      </c>
      <c r="D13" s="688">
        <v>65</v>
      </c>
      <c r="E13" s="688" t="s">
        <v>632</v>
      </c>
      <c r="F13" s="688" t="s">
        <v>858</v>
      </c>
      <c r="G13" s="697" t="s">
        <v>859</v>
      </c>
      <c r="H13" s="688" t="s">
        <v>860</v>
      </c>
      <c r="I13" s="693" t="s">
        <v>861</v>
      </c>
      <c r="J13" s="694"/>
    </row>
    <row r="14" spans="1:10" s="698" customFormat="1" ht="93.75">
      <c r="A14" s="688">
        <v>6</v>
      </c>
      <c r="B14" s="699" t="s">
        <v>644</v>
      </c>
      <c r="C14" s="700" t="s">
        <v>645</v>
      </c>
      <c r="D14" s="701">
        <v>59</v>
      </c>
      <c r="E14" s="681" t="s">
        <v>862</v>
      </c>
      <c r="F14" s="701" t="s">
        <v>863</v>
      </c>
      <c r="G14" s="684" t="s">
        <v>646</v>
      </c>
      <c r="H14" s="702" t="s">
        <v>864</v>
      </c>
      <c r="I14" s="703" t="s">
        <v>865</v>
      </c>
      <c r="J14" s="694"/>
    </row>
    <row r="15" spans="1:10" s="698" customFormat="1" ht="93.75">
      <c r="A15" s="704">
        <v>7</v>
      </c>
      <c r="B15" s="705" t="s">
        <v>866</v>
      </c>
      <c r="C15" s="706" t="s">
        <v>635</v>
      </c>
      <c r="D15" s="707">
        <v>60</v>
      </c>
      <c r="E15" s="704" t="s">
        <v>636</v>
      </c>
      <c r="F15" s="707" t="s">
        <v>867</v>
      </c>
      <c r="G15" s="708" t="s">
        <v>868</v>
      </c>
      <c r="H15" s="704" t="s">
        <v>869</v>
      </c>
      <c r="I15" s="709" t="s">
        <v>870</v>
      </c>
      <c r="J15" s="710"/>
    </row>
    <row r="16" spans="1:10" s="698" customFormat="1">
      <c r="A16" s="711"/>
      <c r="B16" s="712"/>
      <c r="C16" s="712"/>
      <c r="D16" s="713"/>
      <c r="E16" s="711"/>
      <c r="F16" s="713"/>
      <c r="G16" s="714"/>
      <c r="H16" s="711"/>
      <c r="I16" s="715"/>
    </row>
    <row r="17" spans="1:11">
      <c r="A17" s="639" t="s">
        <v>871</v>
      </c>
      <c r="C17" s="716"/>
      <c r="D17" s="717"/>
      <c r="E17" s="716"/>
      <c r="F17" s="717"/>
      <c r="G17" s="718"/>
      <c r="H17" s="717"/>
      <c r="I17" s="719"/>
      <c r="J17" s="720"/>
    </row>
    <row r="18" spans="1:11" s="656" customFormat="1">
      <c r="A18" s="721" t="s">
        <v>872</v>
      </c>
      <c r="B18" s="927" t="s">
        <v>491</v>
      </c>
      <c r="C18" s="927"/>
      <c r="D18" s="722" t="s">
        <v>416</v>
      </c>
      <c r="E18" s="722" t="s">
        <v>624</v>
      </c>
      <c r="F18" s="722" t="s">
        <v>835</v>
      </c>
      <c r="G18" s="647" t="s">
        <v>8</v>
      </c>
      <c r="H18" s="644" t="s">
        <v>836</v>
      </c>
      <c r="I18" s="723" t="s">
        <v>514</v>
      </c>
      <c r="J18" s="722" t="s">
        <v>0</v>
      </c>
    </row>
    <row r="19" spans="1:11" s="656" customFormat="1">
      <c r="A19" s="667" t="s">
        <v>873</v>
      </c>
      <c r="B19" s="652"/>
      <c r="C19" s="652"/>
      <c r="D19" s="652"/>
      <c r="E19" s="652"/>
      <c r="F19" s="652"/>
      <c r="G19" s="653"/>
      <c r="H19" s="652"/>
      <c r="I19" s="654"/>
      <c r="J19" s="655"/>
    </row>
    <row r="20" spans="1:11" ht="75">
      <c r="A20" s="674">
        <v>1</v>
      </c>
      <c r="B20" s="675" t="s">
        <v>654</v>
      </c>
      <c r="C20" s="676" t="s">
        <v>655</v>
      </c>
      <c r="D20" s="674">
        <v>54</v>
      </c>
      <c r="E20" s="674" t="s">
        <v>874</v>
      </c>
      <c r="F20" s="674" t="s">
        <v>863</v>
      </c>
      <c r="G20" s="677" t="s">
        <v>875</v>
      </c>
      <c r="H20" s="724" t="s">
        <v>876</v>
      </c>
      <c r="I20" s="725" t="s">
        <v>877</v>
      </c>
      <c r="J20" s="922" t="s">
        <v>878</v>
      </c>
    </row>
    <row r="21" spans="1:11" s="729" customFormat="1" ht="56.25">
      <c r="A21" s="681">
        <v>2</v>
      </c>
      <c r="B21" s="695" t="s">
        <v>662</v>
      </c>
      <c r="C21" s="726" t="s">
        <v>663</v>
      </c>
      <c r="D21" s="727">
        <v>42</v>
      </c>
      <c r="E21" s="727" t="s">
        <v>632</v>
      </c>
      <c r="F21" s="727" t="s">
        <v>879</v>
      </c>
      <c r="G21" s="728" t="s">
        <v>664</v>
      </c>
      <c r="H21" s="681" t="s">
        <v>665</v>
      </c>
      <c r="I21" s="689" t="s">
        <v>880</v>
      </c>
      <c r="J21" s="923"/>
    </row>
    <row r="22" spans="1:11" s="729" customFormat="1" ht="56.25">
      <c r="A22" s="681">
        <v>3</v>
      </c>
      <c r="B22" s="695" t="s">
        <v>881</v>
      </c>
      <c r="C22" s="696" t="s">
        <v>882</v>
      </c>
      <c r="D22" s="688">
        <v>46</v>
      </c>
      <c r="E22" s="688" t="s">
        <v>641</v>
      </c>
      <c r="F22" s="688" t="s">
        <v>856</v>
      </c>
      <c r="G22" s="730" t="s">
        <v>664</v>
      </c>
      <c r="H22" s="688" t="s">
        <v>883</v>
      </c>
      <c r="I22" s="731" t="s">
        <v>884</v>
      </c>
      <c r="J22" s="923"/>
    </row>
    <row r="23" spans="1:11" s="729" customFormat="1" ht="75">
      <c r="A23" s="674">
        <v>4</v>
      </c>
      <c r="B23" s="695" t="s">
        <v>690</v>
      </c>
      <c r="C23" s="696" t="s">
        <v>691</v>
      </c>
      <c r="D23" s="688" t="s">
        <v>109</v>
      </c>
      <c r="E23" s="688" t="s">
        <v>885</v>
      </c>
      <c r="F23" s="688" t="s">
        <v>886</v>
      </c>
      <c r="G23" s="730" t="s">
        <v>692</v>
      </c>
      <c r="H23" s="724" t="s">
        <v>693</v>
      </c>
      <c r="I23" s="697" t="s">
        <v>887</v>
      </c>
      <c r="J23" s="732"/>
    </row>
    <row r="24" spans="1:11" ht="37.5">
      <c r="A24" s="681">
        <v>5</v>
      </c>
      <c r="B24" s="691" t="s">
        <v>845</v>
      </c>
      <c r="C24" s="692" t="s">
        <v>631</v>
      </c>
      <c r="D24" s="681">
        <v>48</v>
      </c>
      <c r="E24" s="681" t="s">
        <v>632</v>
      </c>
      <c r="F24" s="681" t="s">
        <v>846</v>
      </c>
      <c r="G24" s="693" t="s">
        <v>633</v>
      </c>
      <c r="H24" s="674" t="s">
        <v>634</v>
      </c>
      <c r="I24" s="693" t="s">
        <v>888</v>
      </c>
      <c r="J24" s="733"/>
    </row>
    <row r="25" spans="1:11" ht="56.25">
      <c r="A25" s="681">
        <v>6</v>
      </c>
      <c r="B25" s="691" t="s">
        <v>656</v>
      </c>
      <c r="C25" s="692" t="s">
        <v>657</v>
      </c>
      <c r="D25" s="681">
        <v>39</v>
      </c>
      <c r="E25" s="681" t="s">
        <v>889</v>
      </c>
      <c r="F25" s="681" t="s">
        <v>841</v>
      </c>
      <c r="G25" s="693" t="s">
        <v>890</v>
      </c>
      <c r="H25" s="702" t="s">
        <v>658</v>
      </c>
      <c r="I25" s="693" t="s">
        <v>891</v>
      </c>
      <c r="J25" s="733"/>
    </row>
    <row r="26" spans="1:11" s="736" customFormat="1" ht="56.25">
      <c r="A26" s="674">
        <v>7</v>
      </c>
      <c r="B26" s="699" t="s">
        <v>659</v>
      </c>
      <c r="C26" s="734" t="s">
        <v>660</v>
      </c>
      <c r="D26" s="701">
        <v>36</v>
      </c>
      <c r="E26" s="701" t="s">
        <v>641</v>
      </c>
      <c r="F26" s="701" t="s">
        <v>892</v>
      </c>
      <c r="G26" s="735" t="s">
        <v>646</v>
      </c>
      <c r="H26" s="701" t="s">
        <v>661</v>
      </c>
      <c r="I26" s="703" t="s">
        <v>893</v>
      </c>
      <c r="J26" s="733"/>
      <c r="K26" s="687"/>
    </row>
    <row r="27" spans="1:11" s="656" customFormat="1" ht="37.5">
      <c r="A27" s="681">
        <v>8</v>
      </c>
      <c r="B27" s="691" t="s">
        <v>666</v>
      </c>
      <c r="C27" s="692" t="s">
        <v>894</v>
      </c>
      <c r="D27" s="681">
        <v>53</v>
      </c>
      <c r="E27" s="681" t="s">
        <v>641</v>
      </c>
      <c r="F27" s="681" t="s">
        <v>879</v>
      </c>
      <c r="G27" s="737" t="s">
        <v>694</v>
      </c>
      <c r="H27" s="681" t="s">
        <v>667</v>
      </c>
      <c r="I27" s="703" t="s">
        <v>895</v>
      </c>
      <c r="J27" s="733"/>
    </row>
    <row r="28" spans="1:11" s="656" customFormat="1">
      <c r="A28" s="681">
        <v>9</v>
      </c>
      <c r="B28" s="738" t="s">
        <v>685</v>
      </c>
      <c r="C28" s="739" t="s">
        <v>686</v>
      </c>
      <c r="D28" s="740">
        <v>37</v>
      </c>
      <c r="E28" s="740" t="s">
        <v>641</v>
      </c>
      <c r="F28" s="740" t="s">
        <v>896</v>
      </c>
      <c r="G28" s="741" t="s">
        <v>897</v>
      </c>
      <c r="H28" s="740" t="s">
        <v>687</v>
      </c>
      <c r="I28" s="742" t="s">
        <v>898</v>
      </c>
      <c r="J28" s="743"/>
    </row>
    <row r="29" spans="1:11" s="656" customFormat="1">
      <c r="A29" s="674">
        <v>10</v>
      </c>
      <c r="B29" s="744" t="s">
        <v>688</v>
      </c>
      <c r="C29" s="745" t="s">
        <v>689</v>
      </c>
      <c r="D29" s="746">
        <v>39</v>
      </c>
      <c r="E29" s="746" t="s">
        <v>636</v>
      </c>
      <c r="F29" s="746" t="s">
        <v>841</v>
      </c>
      <c r="G29" s="747" t="s">
        <v>830</v>
      </c>
      <c r="H29" s="748" t="s">
        <v>899</v>
      </c>
      <c r="I29" s="749" t="s">
        <v>900</v>
      </c>
      <c r="J29" s="750"/>
    </row>
    <row r="30" spans="1:11" s="656" customFormat="1">
      <c r="A30" s="667" t="s">
        <v>901</v>
      </c>
      <c r="B30" s="751"/>
      <c r="C30" s="751"/>
      <c r="D30" s="752"/>
      <c r="E30" s="751"/>
      <c r="F30" s="753"/>
      <c r="G30" s="754"/>
      <c r="H30" s="752"/>
      <c r="I30" s="654"/>
      <c r="J30" s="655"/>
    </row>
    <row r="31" spans="1:11" s="736" customFormat="1" ht="37.5" customHeight="1">
      <c r="A31" s="755">
        <v>1</v>
      </c>
      <c r="B31" s="675" t="s">
        <v>902</v>
      </c>
      <c r="C31" s="676" t="s">
        <v>668</v>
      </c>
      <c r="D31" s="657">
        <v>36</v>
      </c>
      <c r="E31" s="674" t="s">
        <v>632</v>
      </c>
      <c r="F31" s="756" t="s">
        <v>879</v>
      </c>
      <c r="G31" s="757" t="s">
        <v>903</v>
      </c>
      <c r="H31" s="758" t="s">
        <v>669</v>
      </c>
      <c r="I31" s="759" t="s">
        <v>904</v>
      </c>
      <c r="J31" s="760" t="s">
        <v>905</v>
      </c>
      <c r="K31" s="687"/>
    </row>
    <row r="32" spans="1:11" s="656" customFormat="1">
      <c r="A32" s="674">
        <v>2</v>
      </c>
      <c r="B32" s="738" t="s">
        <v>906</v>
      </c>
      <c r="C32" s="739" t="s">
        <v>684</v>
      </c>
      <c r="D32" s="740">
        <v>27</v>
      </c>
      <c r="E32" s="740" t="s">
        <v>641</v>
      </c>
      <c r="F32" s="740" t="s">
        <v>854</v>
      </c>
      <c r="G32" s="741" t="s">
        <v>907</v>
      </c>
      <c r="H32" s="688" t="s">
        <v>908</v>
      </c>
      <c r="I32" s="742" t="s">
        <v>909</v>
      </c>
      <c r="J32" s="733"/>
    </row>
    <row r="33" spans="1:10" s="656" customFormat="1">
      <c r="A33" s="681">
        <v>3</v>
      </c>
      <c r="B33" s="738" t="s">
        <v>670</v>
      </c>
      <c r="C33" s="739" t="s">
        <v>671</v>
      </c>
      <c r="D33" s="740">
        <v>31</v>
      </c>
      <c r="E33" s="740" t="s">
        <v>636</v>
      </c>
      <c r="F33" s="740" t="s">
        <v>841</v>
      </c>
      <c r="G33" s="761" t="s">
        <v>903</v>
      </c>
      <c r="H33" s="740" t="s">
        <v>672</v>
      </c>
      <c r="I33" s="742"/>
      <c r="J33" s="762"/>
    </row>
    <row r="34" spans="1:10" s="736" customFormat="1" ht="37.5">
      <c r="A34" s="755">
        <v>4</v>
      </c>
      <c r="B34" s="691" t="s">
        <v>673</v>
      </c>
      <c r="C34" s="692" t="s">
        <v>674</v>
      </c>
      <c r="D34" s="681">
        <v>32</v>
      </c>
      <c r="E34" s="681" t="s">
        <v>649</v>
      </c>
      <c r="F34" s="681" t="s">
        <v>850</v>
      </c>
      <c r="G34" s="761" t="s">
        <v>910</v>
      </c>
      <c r="H34" s="681" t="s">
        <v>675</v>
      </c>
      <c r="I34" s="761"/>
      <c r="J34" s="762"/>
    </row>
    <row r="35" spans="1:10" s="736" customFormat="1" ht="56.25">
      <c r="A35" s="674">
        <v>5</v>
      </c>
      <c r="B35" s="691" t="s">
        <v>662</v>
      </c>
      <c r="C35" s="692" t="s">
        <v>676</v>
      </c>
      <c r="D35" s="681">
        <v>34</v>
      </c>
      <c r="E35" s="681" t="s">
        <v>641</v>
      </c>
      <c r="F35" s="681" t="s">
        <v>892</v>
      </c>
      <c r="G35" s="761" t="s">
        <v>911</v>
      </c>
      <c r="H35" s="737"/>
      <c r="I35" s="761"/>
      <c r="J35" s="762"/>
    </row>
    <row r="36" spans="1:10" s="736" customFormat="1" ht="37.5">
      <c r="A36" s="681">
        <v>6</v>
      </c>
      <c r="B36" s="691" t="s">
        <v>677</v>
      </c>
      <c r="C36" s="692" t="s">
        <v>678</v>
      </c>
      <c r="D36" s="681">
        <v>27</v>
      </c>
      <c r="E36" s="681" t="s">
        <v>641</v>
      </c>
      <c r="F36" s="681" t="s">
        <v>912</v>
      </c>
      <c r="G36" s="761" t="s">
        <v>913</v>
      </c>
      <c r="H36" s="763" t="s">
        <v>679</v>
      </c>
      <c r="I36" s="761"/>
      <c r="J36" s="762"/>
    </row>
    <row r="37" spans="1:10" s="736" customFormat="1" ht="56.25">
      <c r="A37" s="755">
        <v>7</v>
      </c>
      <c r="B37" s="764" t="s">
        <v>680</v>
      </c>
      <c r="C37" s="765" t="s">
        <v>681</v>
      </c>
      <c r="D37" s="681">
        <v>27</v>
      </c>
      <c r="E37" s="766" t="s">
        <v>641</v>
      </c>
      <c r="F37" s="681" t="s">
        <v>854</v>
      </c>
      <c r="G37" s="761" t="s">
        <v>911</v>
      </c>
      <c r="H37" s="766" t="s">
        <v>682</v>
      </c>
      <c r="I37" s="761"/>
      <c r="J37" s="762"/>
    </row>
    <row r="38" spans="1:10" s="656" customFormat="1">
      <c r="A38" s="662">
        <v>8</v>
      </c>
      <c r="B38" s="744" t="s">
        <v>914</v>
      </c>
      <c r="C38" s="745"/>
      <c r="D38" s="746"/>
      <c r="E38" s="747"/>
      <c r="F38" s="746"/>
      <c r="G38" s="767"/>
      <c r="H38" s="747"/>
      <c r="I38" s="749"/>
      <c r="J38" s="768"/>
    </row>
  </sheetData>
  <mergeCells count="6">
    <mergeCell ref="J20:J22"/>
    <mergeCell ref="A1:J1"/>
    <mergeCell ref="A2:J2"/>
    <mergeCell ref="J6:J7"/>
    <mergeCell ref="J10:J11"/>
    <mergeCell ref="B18:C18"/>
  </mergeCells>
  <printOptions horizontalCentered="1"/>
  <pageMargins left="0.25" right="0.25" top="0.75" bottom="0.75" header="0.3" footer="0.3"/>
  <pageSetup paperSize="8" scale="86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12</vt:i4>
      </vt:variant>
    </vt:vector>
  </HeadingPairs>
  <TitlesOfParts>
    <vt:vector size="28" baseType="lpstr">
      <vt:lpstr>Flight Info.</vt:lpstr>
      <vt:lpstr>รายชื่อห้องพัก</vt:lpstr>
      <vt:lpstr>ศทบ.1</vt:lpstr>
      <vt:lpstr>รายชื่อ</vt:lpstr>
      <vt:lpstr>กำหนดการ</vt:lpstr>
      <vt:lpstr>Action Plan</vt:lpstr>
      <vt:lpstr>อาหาร </vt:lpstr>
      <vt:lpstr>ห้องประชุม VIP</vt:lpstr>
      <vt:lpstr>วิทยากรดอยตุง</vt:lpstr>
      <vt:lpstr>วิทยากร น่าน</vt:lpstr>
      <vt:lpstr>4WD</vt:lpstr>
      <vt:lpstr>ผังรถตู้</vt:lpstr>
      <vt:lpstr>ดอยตุงลอด์จ</vt:lpstr>
      <vt:lpstr>Tag กระเป๋า</vt:lpstr>
      <vt:lpstr>Tag กระเป๋า (2)</vt:lpstr>
      <vt:lpstr>Room list  (2)</vt:lpstr>
      <vt:lpstr>'Action Plan'!Print_Area</vt:lpstr>
      <vt:lpstr>'Flight Info.'!Print_Area</vt:lpstr>
      <vt:lpstr>'Room list  (2)'!Print_Area</vt:lpstr>
      <vt:lpstr>ดอยตุงลอด์จ!Print_Area</vt:lpstr>
      <vt:lpstr>รายชื่อ!Print_Area</vt:lpstr>
      <vt:lpstr>รายชื่อห้องพัก!Print_Area</vt:lpstr>
      <vt:lpstr>วิทยากรดอยตุง!Print_Area</vt:lpstr>
      <vt:lpstr>'อาหาร '!Print_Area</vt:lpstr>
      <vt:lpstr>'Room list  (2)'!Print_Titles</vt:lpstr>
      <vt:lpstr>ดอยตุงลอด์จ!Print_Titles</vt:lpstr>
      <vt:lpstr>รายชื่อห้องพัก!Print_Titles</vt:lpstr>
      <vt:lpstr>วิทยากรดอยตุง!Print_Titles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Puvit</cp:lastModifiedBy>
  <cp:lastPrinted>2017-12-06T12:00:00Z</cp:lastPrinted>
  <dcterms:created xsi:type="dcterms:W3CDTF">2016-05-12T07:02:51Z</dcterms:created>
  <dcterms:modified xsi:type="dcterms:W3CDTF">2018-01-03T09:04:33Z</dcterms:modified>
</cp:coreProperties>
</file>