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201605 เกิดอะไรขึ้นที่น่าน\Bugeting\"/>
    </mc:Choice>
  </mc:AlternateContent>
  <bookViews>
    <workbookView xWindow="0" yWindow="0" windowWidth="20490" windowHeight="7755"/>
  </bookViews>
  <sheets>
    <sheet name="Budget" sheetId="2" r:id="rId1"/>
    <sheet name="Actual" sheetId="1" r:id="rId2"/>
  </sheets>
  <definedNames>
    <definedName name="_xlnm._FilterDatabase" localSheetId="1" hidden="1">Actual!$E$1:$E$132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2" l="1"/>
  <c r="K8" i="2"/>
  <c r="K9" i="2"/>
  <c r="K10" i="2"/>
  <c r="K11" i="2"/>
  <c r="K12" i="2"/>
  <c r="K13" i="2"/>
  <c r="K14" i="2"/>
  <c r="K7" i="2"/>
  <c r="N10" i="2"/>
  <c r="J15" i="2"/>
  <c r="L8" i="2"/>
  <c r="N8" i="2" s="1"/>
  <c r="L9" i="2"/>
  <c r="N9" i="2" s="1"/>
  <c r="L10" i="2"/>
  <c r="L11" i="2"/>
  <c r="L12" i="2"/>
  <c r="N12" i="2" s="1"/>
  <c r="L13" i="2"/>
  <c r="N13" i="2" s="1"/>
  <c r="L14" i="2"/>
  <c r="L7" i="2"/>
  <c r="G99" i="1"/>
  <c r="N11" i="2" l="1"/>
  <c r="N7" i="2"/>
  <c r="N14" i="2"/>
  <c r="L15" i="2"/>
  <c r="N15" i="2" l="1"/>
  <c r="M13" i="2"/>
  <c r="M9" i="2"/>
  <c r="M12" i="2"/>
  <c r="M11" i="2"/>
  <c r="M7" i="2"/>
  <c r="M10" i="2"/>
  <c r="M8" i="2"/>
  <c r="M14" i="2"/>
  <c r="G16" i="1"/>
  <c r="M15" i="2" l="1"/>
</calcChain>
</file>

<file path=xl/sharedStrings.xml><?xml version="1.0" encoding="utf-8"?>
<sst xmlns="http://schemas.openxmlformats.org/spreadsheetml/2006/main" count="268" uniqueCount="138">
  <si>
    <t>สรุปค่าใช้จ่าย คนยืนได้ ไม้ยืนต้น #1</t>
  </si>
  <si>
    <t>Date</t>
  </si>
  <si>
    <t>Voucher</t>
  </si>
  <si>
    <t>Activity Code</t>
  </si>
  <si>
    <t>Transaction text</t>
  </si>
  <si>
    <t>Amount</t>
  </si>
  <si>
    <t>LA</t>
  </si>
  <si>
    <t>Account name</t>
  </si>
  <si>
    <t>AAD-BK-5905148</t>
  </si>
  <si>
    <t>912-02-59-049</t>
  </si>
  <si>
    <t>912-02-59-049-LAWTONASIA # ประกันการเดินทางคณะ คนยืนได้ ไม้ยืนต้น Due 27/06/2016</t>
  </si>
  <si>
    <t>Employees' insurance premium</t>
  </si>
  <si>
    <t>AAD-BK-5905136</t>
  </si>
  <si>
    <t>912-02-59-049-ตั๋วบิน BKK-NAN Ms.Visitorn,Natworarat,Usara 15/05/16</t>
  </si>
  <si>
    <t>Air tickets - Local (including airport tax)</t>
  </si>
  <si>
    <t>912-02-59-049-ตั๋วบิน HAT YAI-BKK-CEI-NAN Mr.Jirapong,Prapas</t>
  </si>
  <si>
    <t>RV-CR-5905216</t>
  </si>
  <si>
    <t>912-02-59-049 คณะเกิดอะไรขึ้นที่น่าน/234-23/05/2016</t>
  </si>
  <si>
    <t>Conference/meeting</t>
  </si>
  <si>
    <t>RV-BK-5905244</t>
  </si>
  <si>
    <t>912-02-59-049 ค่ารับรอง</t>
  </si>
  <si>
    <t>RV-BK-5905112</t>
  </si>
  <si>
    <t>912-02-59-049 ค่ารับรอง Orentation คนยื่นได้ ไม้ยืนต้น</t>
  </si>
  <si>
    <t>JV-BK-5905033</t>
  </si>
  <si>
    <t>912-02-59-049#เกิดอะไรขึ้นที่น่าน 18-22 May,16#ค่าบัตรชมสถานที่</t>
  </si>
  <si>
    <t>912-02-59-049#เกิดอะไรขึ้นที่น่าน 18-22 May,16#ค่าห้องพัก</t>
  </si>
  <si>
    <t>912-02-59-049#เกิดอะไรขึ้นที่น่าน 18-22 May,16#ค่าอาหารและเครื่องดื่ม</t>
  </si>
  <si>
    <t>JV-BK-5905032</t>
  </si>
  <si>
    <t>912-02-59-049#เกิดอะไรขึ้นที่น่าน 18-22 May,16#อาหารกลางวัน</t>
  </si>
  <si>
    <t>JV-CR-5905080</t>
  </si>
  <si>
    <t>912-02-59-049-รับคณะเกิดอะไรขึ้นที่น่าน-ค่าน้ำมันเบิกจากยานยนต์ - พ.ค.</t>
  </si>
  <si>
    <t>Travelling expenses charged by Vehicle Segment</t>
  </si>
  <si>
    <t>Total</t>
  </si>
  <si>
    <t>ณ วันที่ 13/06/2016</t>
  </si>
  <si>
    <t>ประเภทค่าใช้จ่าย</t>
  </si>
  <si>
    <t>ค่าเดินทาง</t>
  </si>
  <si>
    <t>ประเภท</t>
  </si>
  <si>
    <t>Actual</t>
  </si>
  <si>
    <t>ประมาณการ</t>
  </si>
  <si>
    <t>ตั๋วเครื่องบินคณะ</t>
  </si>
  <si>
    <t>เกิดอะไรขึ้นที่น่าน</t>
  </si>
  <si>
    <t>18 - 22 พฤษภาคม 2559</t>
  </si>
  <si>
    <t>สรุปประมาณการค่าใช้จ่าย</t>
  </si>
  <si>
    <t>สรุปค่าใช้จ่ายแยกหมวด</t>
  </si>
  <si>
    <t>คณะ</t>
  </si>
  <si>
    <t>MFLF Staff กทม.</t>
  </si>
  <si>
    <t>MFLF ภาคสนาม ยานยนต์ ตำรวจ</t>
  </si>
  <si>
    <t>Glow and others</t>
  </si>
  <si>
    <t>สื่อ</t>
  </si>
  <si>
    <t>รวม</t>
  </si>
  <si>
    <t>1.1 ตั๋วเครื่องบิน</t>
  </si>
  <si>
    <t>1.2 นอกเหนือจากตั๋วเครื่องบิน</t>
  </si>
  <si>
    <t>ค่าที่พัก</t>
  </si>
  <si>
    <t>ค่าวิทยากรในพื้นที่</t>
  </si>
  <si>
    <t>วิทยากรกระบวนการ</t>
  </si>
  <si>
    <t>ค่าวัสดุอุปกรณ์</t>
  </si>
  <si>
    <t>ค่าใช้จ่ายต่อคน</t>
  </si>
  <si>
    <t xml:space="preserve">***ยังไม่รวม </t>
  </si>
  <si>
    <t>1. Survey trip</t>
  </si>
  <si>
    <t>2. ค่าเดินทาง/ตั๋ว/ที่พักสำหรับผู้เข้าร่วม Orientation</t>
  </si>
  <si>
    <t>3. ช่างกล้อง ช่าง vdo ที่จ้างมา</t>
  </si>
  <si>
    <t>ค่าอาหารและเครื่องดื่ม</t>
  </si>
  <si>
    <t>Diff.จากประมาณการ</t>
  </si>
  <si>
    <t>ประมาณการค่าใช้จ่าย</t>
  </si>
  <si>
    <t>มัดจำค่าถ่ายทำเบื้องหลังการถ่ายทำวีดีโอ</t>
  </si>
  <si>
    <t>ค่าเติมเงิน Pocket WIFI น่าน</t>
  </si>
  <si>
    <t>ค่าอาหารขันโตกลานข่วงเมือง หัวละ 200 x 50</t>
  </si>
  <si>
    <t>ค่าที่พักคุณประภาสและคุณจิระพงศ์ วันที่ 22 พ.ค.59</t>
  </si>
  <si>
    <t>ค่าตั๋ว Bangkok Airways คุณน้ำหวาน วันที่ 23 พ.ค.59</t>
  </si>
  <si>
    <t>ค่าตั๋ว Bangkok Airways คุณดลพร วันที่ 22 พ.ค.59</t>
  </si>
  <si>
    <t>ค่าเปลี่ยนตั๋วคุณเพ็ญวิภา วันที่ 22 พ.ค.59</t>
  </si>
  <si>
    <t>ค่าตั๋ว Bangkok Airways คุณเพ็ญวิภา วันที่ 22 พ.ค.59</t>
  </si>
  <si>
    <t>ค่าอาหารห้องอาหารสีฟ้า Orentation วันที่ 15 พ.ค. 59</t>
  </si>
  <si>
    <t>น้ำเสาวรส - น้ำลูกหม่อน (สำนักงานปิดทองหลังพระวันที่ 20 พ.ค.59)</t>
  </si>
  <si>
    <t>กล้วยปิ้ง + ถ้วย ช้อนส้อม (สำนักงานปิดทองวันที่ 20 พ.ค.59)</t>
  </si>
  <si>
    <t>อาหารมื้อเย็นรับรองคุณพงษ์เทพ วันที่ 23 พ.ค. 59</t>
  </si>
  <si>
    <t>ค่าอาหารว่าง Orentation วันที่ 15 พ.ค. 59 (ขนมปัง Deli House)</t>
  </si>
  <si>
    <t>อุปกรณ์เฟรมผ้าใบ ขนาด 35x45 ซม.</t>
  </si>
  <si>
    <t xml:space="preserve">อุปกรณ์แท่นหมึกใหญ่ </t>
  </si>
  <si>
    <t>ทิชชู่เปียก Orentation วันที่ 15 พ.ค. 59</t>
  </si>
  <si>
    <t>ถ่านใส่ไมค์สำนักงานปิดทองหลังพระ + ทิชชู่ใส่รถจำนวน 14 กล่อง</t>
  </si>
  <si>
    <t>ธง จำนวน 20 อัน x อันละ 3 บาท</t>
  </si>
  <si>
    <t>ธูป เทียน เวียนเทียนวัดภูมินทร์ วันที่ 20 พ.ค.59</t>
  </si>
  <si>
    <t>กระดาษ Post It + เทปปิดกล่องใส + ปากกาลูกลื่น + ผ้าเย็น</t>
  </si>
  <si>
    <t>ผ้าเช็ดตัว คุณ(แม๊ก) ณัฐวุฒิ เจนมานะ</t>
  </si>
  <si>
    <t>ค่าเบี้ยเลี้ยง นายสมชาย วันละ 200 x 8 วัน = 1,600 ** บอสจ่าย 600</t>
  </si>
  <si>
    <t>ค่าน้ำมันรถ 4WD วันที่ 15 พ.ค.59</t>
  </si>
  <si>
    <t>ค่าน้ำมันรถ 4WD วันที่ 17 พ.ค. 59</t>
  </si>
  <si>
    <t>ค่าตั๋วรถทัวร์ เชียงใหม่ - กทม. กทม.-เชียงใหม่ คุณกมลลักษณ์ (เฟย์)</t>
  </si>
  <si>
    <t>ค่าใช้จ่ายวันที่ 18-21 พ.ค.59</t>
  </si>
  <si>
    <t>ค่าอาหารบ้านน้ำป้าก จังหวัดน่าน</t>
  </si>
  <si>
    <t>ค่าอาหารว่าง Orentation วันที่ 15 พ.ค. 59 (คุ๊กกี้)</t>
  </si>
  <si>
    <t>ค่าส่งสินค้าทางอากาศ (PAN EX)</t>
  </si>
  <si>
    <t>อุปกรณ์ทำป้ายชื่อผู้เข้าร่วมโครงการ คนยืนได้ไม้ยืนต้น</t>
  </si>
  <si>
    <t>อุปกรณ์สำหรับผู้เข้าร่วมโครงการ คนยืนได้ไม้ยืนต้น</t>
  </si>
  <si>
    <t>ค่าอาหารว่างระหว่างเดินทาง น่าน-ดอยตุง</t>
  </si>
  <si>
    <t>ค่าน้ำมันรถ 4WD วันที่ 16 พ.ค.59</t>
  </si>
  <si>
    <t>อาหารและเครื่องดื่ม</t>
  </si>
  <si>
    <t>ฟิวเจอร์บอร์ด 14 แผ่น x แผ่นละ 20</t>
  </si>
  <si>
    <t>ค่าที่พักน่านลานนา</t>
  </si>
  <si>
    <t>ค่าซ่อมลำโพงภาคสนาม</t>
  </si>
  <si>
    <t>ซื้อน้ำหนักโหลดกระเป๋า Air Asia 900 x 2</t>
  </si>
  <si>
    <t>แท่นชาร์จถ่าน + ถ่านชาร์จ สำหรับลำโพงภาคสนาม</t>
  </si>
  <si>
    <t>ค่าอาหารและค่าเครื่องดื่ม รับคณะคนยืนได้ไม้ยืนต้น</t>
  </si>
  <si>
    <t>ค่าเบี้ยเลี้ยง นายภูวิทย์ อุดมดี 16-20 พ.ค.59</t>
  </si>
  <si>
    <t>ค่าบำรุงสถานที่และอุปกรณ์</t>
  </si>
  <si>
    <t>ข้าวโพดฟักจำนวน 220 หัว</t>
  </si>
  <si>
    <t>ผ้าเย็น</t>
  </si>
  <si>
    <t>ค่าดูแลความปลอดภัยตลอดเส้นทาง คนละ300 x 3 คน</t>
  </si>
  <si>
    <t>วิทยากรบรรยาย คนละ300 x 2 คน</t>
  </si>
  <si>
    <t>วิทยากรเด็กบรรยาย คนละ200 x 5 คน</t>
  </si>
  <si>
    <t>ค่าเครื่องดื่ม ร้านกาแฟบ้านไทลื้อ</t>
  </si>
  <si>
    <t>ค่าเครื่องดื่ม ร้านสายทิพย์</t>
  </si>
  <si>
    <t>ค่าที่พักโรงแรมเทวราช จังหวัดน่าน</t>
  </si>
  <si>
    <t>ชาวบ้านพูดคุย วันที่ 21 พ.ค. 59 ณ บริษัท นวุติ จำกัด  คนละ 300 x 4 ท่าน</t>
  </si>
  <si>
    <t>ค่าตอบแทนชาวบ้านนำเดินป่า ณ สถานีประมงดอยตุง คนละ 300 x 1 ท่าน</t>
  </si>
  <si>
    <t>ค่าตอบแทนชาวบ้านเตรียมพื้นที่เดินป่า</t>
  </si>
  <si>
    <t>ค่าน้ำมันรถ บิลวันที่ 17 พ.ค. 59</t>
  </si>
  <si>
    <t>ค่าน้ำมันรถ บิลวันที่ 18 พ.ค. 59</t>
  </si>
  <si>
    <t>ค่าน้ำมันรถ บิลวันที่ 20 พ.ค. 59</t>
  </si>
  <si>
    <t>ค่าน้ำมันรถ บิลวันที่ 22 พ.ค. 59</t>
  </si>
  <si>
    <t>ค่าน้ำมันรถ บิลวันที่ 23 พ.ค. 59</t>
  </si>
  <si>
    <t>ค่าน้ำมันรถ บิลวันที่ 24 พ.ค. 59</t>
  </si>
  <si>
    <t>ค่าเบี้ยเลี้ยง นายอนันต์ วงศ์กันฑะ วันละ 200 x 5 วัน</t>
  </si>
  <si>
    <t>ค่าเบี้ยเลี้ยง นายคัมภีร์ วันละ 200 x 5 วัน</t>
  </si>
  <si>
    <t>ค่าเบี้ยเลี้ยง นายธวัชชัย วันละ 200 x 5 วัน</t>
  </si>
  <si>
    <t>ค่าเบี้ยเลี้ยง นายเปรม วันละ 200 x 7 วัน</t>
  </si>
  <si>
    <t>ค่าเบี้ยเลี้ยง นายณัฐพงษ์ วันละ 200 x 5 วัน</t>
  </si>
  <si>
    <t>ค่าเบี้ยเลี้ยง  นายพิพัฒน์ วันละ 200 x 5 วัน</t>
  </si>
  <si>
    <t>ค่าเบี้ยเลี้ยง  นายสมชาติ วันละ 200 x 5 วัน</t>
  </si>
  <si>
    <t>ค่าเบี้ยเลี้ยง  นายอุดมศักดิ์ วันละ 200 x 5 วัน</t>
  </si>
  <si>
    <t>ค่าเบี้ยเลี้ยง  นายสุชาติ วันละ 200 x 5 วัน</t>
  </si>
  <si>
    <t>ค่าเบี้ยเลี้ยง  นายพงวัฒน์ วันละ 200 x 5 วัน</t>
  </si>
  <si>
    <t>ค่าเบี้ยเลี้ยง  นายพงศักดิ์ วันละ 200 x 5 วัน</t>
  </si>
  <si>
    <t>ค่าเบี้ยเลี้ยง  นายเชวง วันละ 200 x 5 วัน</t>
  </si>
  <si>
    <t>ค่าเบี้ยเลี้ยง  ด.ต.ณรงค์ฤทธิ์ วันละ 200 x 5 วัน</t>
  </si>
  <si>
    <t>ค่าอาหารบ้านขาแหย่ง</t>
  </si>
  <si>
    <t>วัสดุอุปกรณ์อื่นๆ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</si>
</sst>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0" fontId="3" fillId="0" borderId="0" xfId="0" applyNumberFormat="1" applyFont="1" applyAlignment="1">
      <alignment horizontal="center"/>
    </xf>
    <xf numFmtId="14" fontId="0" fillId="0" borderId="0" xfId="0" applyNumberFormat="1"/>
    <xf numFmtId="40" fontId="0" fillId="0" borderId="0" xfId="0" applyNumberFormat="1"/>
    <xf numFmtId="0" fontId="0" fillId="2" borderId="1" xfId="0" applyFill="1" applyBorder="1"/>
    <xf numFmtId="40" fontId="0" fillId="2" borderId="1" xfId="0" applyNumberFormat="1" applyFill="1" applyBorder="1"/>
    <xf numFmtId="0" fontId="3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4" xfId="0" applyBorder="1"/>
    <xf numFmtId="0" fontId="3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164" fontId="3" fillId="0" borderId="5" xfId="1" applyNumberFormat="1" applyFont="1" applyBorder="1"/>
    <xf numFmtId="164" fontId="3" fillId="0" borderId="5" xfId="1" applyNumberFormat="1" applyFont="1" applyBorder="1" applyAlignment="1">
      <alignment wrapText="1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164" fontId="0" fillId="0" borderId="9" xfId="1" applyNumberFormat="1" applyFont="1" applyBorder="1"/>
    <xf numFmtId="164" fontId="0" fillId="0" borderId="9" xfId="1" applyNumberFormat="1" applyFont="1" applyBorder="1" applyAlignment="1">
      <alignment wrapText="1"/>
    </xf>
    <xf numFmtId="0" fontId="0" fillId="0" borderId="1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1" xfId="0" applyFont="1" applyBorder="1"/>
    <xf numFmtId="164" fontId="1" fillId="0" borderId="12" xfId="1" applyNumberFormat="1" applyFont="1" applyBorder="1"/>
    <xf numFmtId="164" fontId="1" fillId="0" borderId="12" xfId="1" applyNumberFormat="1" applyFont="1" applyBorder="1" applyAlignment="1">
      <alignment wrapText="1"/>
    </xf>
    <xf numFmtId="0" fontId="0" fillId="0" borderId="6" xfId="0" applyFont="1" applyBorder="1" applyAlignment="1">
      <alignment vertical="top"/>
    </xf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14" fontId="0" fillId="0" borderId="0" xfId="0" applyNumberFormat="1" applyBorder="1"/>
    <xf numFmtId="0" fontId="0" fillId="0" borderId="0" xfId="0" applyBorder="1"/>
    <xf numFmtId="40" fontId="0" fillId="0" borderId="0" xfId="0" applyNumberFormat="1" applyBorder="1"/>
    <xf numFmtId="164" fontId="0" fillId="3" borderId="9" xfId="0" applyNumberFormat="1" applyFill="1" applyBorder="1"/>
    <xf numFmtId="0" fontId="3" fillId="0" borderId="17" xfId="0" applyFont="1" applyBorder="1"/>
    <xf numFmtId="164" fontId="0" fillId="0" borderId="17" xfId="1" applyNumberFormat="1" applyFont="1" applyBorder="1"/>
    <xf numFmtId="164" fontId="0" fillId="0" borderId="17" xfId="1" applyNumberFormat="1" applyFont="1" applyBorder="1" applyAlignment="1">
      <alignment wrapText="1"/>
    </xf>
    <xf numFmtId="0" fontId="0" fillId="0" borderId="17" xfId="0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164" fontId="3" fillId="0" borderId="16" xfId="1" applyNumberFormat="1" applyFont="1" applyBorder="1"/>
    <xf numFmtId="164" fontId="3" fillId="0" borderId="16" xfId="1" applyNumberFormat="1" applyFont="1" applyBorder="1" applyAlignment="1">
      <alignment wrapText="1"/>
    </xf>
    <xf numFmtId="0" fontId="0" fillId="0" borderId="7" xfId="0" applyBorder="1"/>
    <xf numFmtId="0" fontId="0" fillId="0" borderId="0" xfId="0" applyFont="1" applyBorder="1"/>
    <xf numFmtId="0" fontId="3" fillId="0" borderId="20" xfId="0" applyFont="1" applyBorder="1"/>
    <xf numFmtId="0" fontId="3" fillId="0" borderId="8" xfId="0" applyFont="1" applyBorder="1" applyAlignment="1">
      <alignment horizontal="center"/>
    </xf>
    <xf numFmtId="164" fontId="0" fillId="2" borderId="9" xfId="0" applyNumberFormat="1" applyFill="1" applyBorder="1"/>
    <xf numFmtId="164" fontId="0" fillId="2" borderId="12" xfId="0" applyNumberFormat="1" applyFont="1" applyFill="1" applyBorder="1"/>
    <xf numFmtId="164" fontId="3" fillId="2" borderId="16" xfId="0" applyNumberFormat="1" applyFont="1" applyFill="1" applyBorder="1"/>
    <xf numFmtId="164" fontId="0" fillId="4" borderId="9" xfId="0" applyNumberFormat="1" applyFill="1" applyBorder="1"/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164" fontId="3" fillId="4" borderId="13" xfId="0" applyNumberFormat="1" applyFont="1" applyFill="1" applyBorder="1"/>
    <xf numFmtId="164" fontId="3" fillId="3" borderId="18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 vertical="top"/>
    </xf>
    <xf numFmtId="0" fontId="0" fillId="0" borderId="11" xfId="0" applyBorder="1"/>
    <xf numFmtId="164" fontId="0" fillId="0" borderId="12" xfId="1" applyNumberFormat="1" applyFont="1" applyBorder="1"/>
    <xf numFmtId="164" fontId="0" fillId="0" borderId="12" xfId="1" applyNumberFormat="1" applyFont="1" applyBorder="1" applyAlignment="1">
      <alignment wrapText="1"/>
    </xf>
    <xf numFmtId="164" fontId="0" fillId="2" borderId="12" xfId="0" applyNumberFormat="1" applyFill="1" applyBorder="1"/>
    <xf numFmtId="164" fontId="0" fillId="3" borderId="12" xfId="0" applyNumberFormat="1" applyFill="1" applyBorder="1"/>
    <xf numFmtId="164" fontId="0" fillId="4" borderId="12" xfId="0" applyNumberFormat="1" applyFill="1" applyBorder="1"/>
    <xf numFmtId="0" fontId="0" fillId="0" borderId="7" xfId="0" applyFont="1" applyBorder="1" applyAlignment="1">
      <alignment vertical="top"/>
    </xf>
    <xf numFmtId="0" fontId="0" fillId="0" borderId="8" xfId="0" applyBorder="1"/>
    <xf numFmtId="164" fontId="0" fillId="0" borderId="13" xfId="1" applyNumberFormat="1" applyFont="1" applyBorder="1"/>
    <xf numFmtId="164" fontId="0" fillId="0" borderId="13" xfId="1" applyNumberFormat="1" applyFont="1" applyBorder="1" applyAlignment="1">
      <alignment wrapText="1"/>
    </xf>
    <xf numFmtId="164" fontId="0" fillId="2" borderId="13" xfId="0" applyNumberFormat="1" applyFill="1" applyBorder="1"/>
    <xf numFmtId="164" fontId="0" fillId="4" borderId="13" xfId="0" applyNumberFormat="1" applyFill="1" applyBorder="1"/>
    <xf numFmtId="164" fontId="0" fillId="0" borderId="0" xfId="0" applyNumberFormat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/>
    <xf numFmtId="164" fontId="0" fillId="0" borderId="0" xfId="0" applyNumberFormat="1" applyFill="1" applyBorder="1"/>
    <xf numFmtId="164" fontId="0" fillId="0" borderId="0" xfId="0" applyNumberFormat="1" applyFont="1" applyFill="1" applyBorder="1"/>
    <xf numFmtId="0" fontId="0" fillId="0" borderId="0" xfId="0" applyFill="1" applyBorder="1"/>
    <xf numFmtId="9" fontId="0" fillId="0" borderId="0" xfId="2" applyFont="1"/>
    <xf numFmtId="164" fontId="0" fillId="3" borderId="13" xfId="0" applyNumberFormat="1" applyFill="1" applyBorder="1"/>
    <xf numFmtId="166" fontId="0" fillId="3" borderId="9" xfId="2" applyNumberFormat="1" applyFont="1" applyFill="1" applyBorder="1"/>
    <xf numFmtId="166" fontId="0" fillId="3" borderId="12" xfId="2" applyNumberFormat="1" applyFont="1" applyFill="1" applyBorder="1"/>
    <xf numFmtId="166" fontId="3" fillId="3" borderId="18" xfId="2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6" fontId="0" fillId="2" borderId="9" xfId="2" applyNumberFormat="1" applyFont="1" applyFill="1" applyBorder="1"/>
    <xf numFmtId="166" fontId="0" fillId="2" borderId="12" xfId="2" applyNumberFormat="1" applyFont="1" applyFill="1" applyBorder="1"/>
    <xf numFmtId="166" fontId="0" fillId="2" borderId="13" xfId="2" applyNumberFormat="1" applyFont="1" applyFill="1" applyBorder="1"/>
    <xf numFmtId="166" fontId="3" fillId="2" borderId="18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Budget!$C$7:$C$14</c:f>
              <c:numCache>
                <c:formatCode>General</c:formatCode>
                <c:ptCount val="6"/>
              </c:numCache>
            </c:numRef>
          </c:val>
        </c:ser>
        <c:ser>
          <c:idx val="0"/>
          <c:order val="1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Budget!$D$7:$D$14</c:f>
              <c:numCache>
                <c:formatCode>General</c:formatCode>
                <c:ptCount val="6"/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Budget!$E$7:$E$14</c:f>
            </c:numRef>
          </c:val>
        </c:ser>
        <c:ser>
          <c:idx val="3"/>
          <c:order val="3"/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Budget!$F$7:$F$14</c:f>
            </c:numRef>
          </c:val>
        </c:ser>
        <c:ser>
          <c:idx val="4"/>
          <c:order val="4"/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Budget!$G$7:$G$14</c:f>
            </c:numRef>
          </c:val>
        </c:ser>
        <c:ser>
          <c:idx val="5"/>
          <c:order val="5"/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Budget!$H$7:$H$14</c:f>
            </c:numRef>
          </c:val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Budget!$I$7:$I$14</c:f>
            </c:numRef>
          </c:val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Budget!$J$7:$J$14</c:f>
              <c:numCache>
                <c:formatCode>_(* #,##0_);_(* \(#,##0\);_(* "-"??_);_(@_)</c:formatCode>
                <c:ptCount val="6"/>
                <c:pt idx="0">
                  <c:v>410460</c:v>
                </c:pt>
                <c:pt idx="1">
                  <c:v>212330</c:v>
                </c:pt>
                <c:pt idx="2">
                  <c:v>82950</c:v>
                </c:pt>
                <c:pt idx="3">
                  <c:v>200300</c:v>
                </c:pt>
                <c:pt idx="4">
                  <c:v>3600</c:v>
                </c:pt>
                <c:pt idx="5">
                  <c:v>71300</c:v>
                </c:pt>
              </c:numCache>
            </c:numRef>
          </c:val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Budget!$B$7:$B$14</c:f>
              <c:strCache>
                <c:ptCount val="6"/>
                <c:pt idx="0">
                  <c:v>ค่าเดินทาง</c:v>
                </c:pt>
                <c:pt idx="1">
                  <c:v>ค่าอาหารและเครื่องดื่ม</c:v>
                </c:pt>
                <c:pt idx="2">
                  <c:v>ค่าที่พัก</c:v>
                </c:pt>
                <c:pt idx="3">
                  <c:v>วิทยากรกระบวนการ</c:v>
                </c:pt>
                <c:pt idx="4">
                  <c:v>ค่าวิทยากรในพื้นที่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Budget!$L$7:$L$14</c:f>
              <c:numCache>
                <c:formatCode>_(* #,##0_);_(* \(#,##0\);_(* "-"??_);_(@_)</c:formatCode>
                <c:ptCount val="6"/>
                <c:pt idx="0">
                  <c:v>-334236.45</c:v>
                </c:pt>
                <c:pt idx="1">
                  <c:v>-193390.5</c:v>
                </c:pt>
                <c:pt idx="2">
                  <c:v>-51350</c:v>
                </c:pt>
                <c:pt idx="3">
                  <c:v>-200300</c:v>
                </c:pt>
                <c:pt idx="4">
                  <c:v>-4600</c:v>
                </c:pt>
                <c:pt idx="5">
                  <c:v>-56809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108440"/>
        <c:axId val="394112752"/>
      </c:barChart>
      <c:catAx>
        <c:axId val="394108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112752"/>
        <c:crosses val="autoZero"/>
        <c:auto val="1"/>
        <c:lblAlgn val="ctr"/>
        <c:lblOffset val="100"/>
        <c:noMultiLvlLbl val="0"/>
      </c:catAx>
      <c:valAx>
        <c:axId val="39411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108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295275</xdr:colOff>
      <xdr:row>12</xdr:row>
      <xdr:rowOff>109537</xdr:rowOff>
    </xdr:from>
    <xdr:to>
      <xdr:col>19</xdr:col>
      <xdr:colOff>219075</xdr:colOff>
      <xdr:row>27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tabSelected="1" topLeftCell="A4" workbookViewId="0">
      <selection activeCell="N5" sqref="N5"/>
    </sheetView>
  </sheetViews>
  <sheetFormatPr defaultRowHeight="15" x14ac:dyDescent="0.25"/>
  <cols>
    <col min="1" max="1" width="6.42578125" customWidth="1"/>
    <col min="3" max="3" width="23.28515625" customWidth="1"/>
    <col min="4" max="4" width="15.85546875" bestFit="1" customWidth="1"/>
    <col min="5" max="5" width="10.5703125" hidden="1" customWidth="1"/>
    <col min="6" max="6" width="15.85546875" hidden="1" customWidth="1"/>
    <col min="7" max="7" width="20.7109375" hidden="1" customWidth="1"/>
    <col min="8" max="8" width="15.7109375" hidden="1" customWidth="1"/>
    <col min="9" max="9" width="8" hidden="1" customWidth="1"/>
    <col min="10" max="10" width="22.42578125" bestFit="1" customWidth="1"/>
    <col min="11" max="11" width="7.140625" bestFit="1" customWidth="1"/>
    <col min="12" max="12" width="9.7109375" bestFit="1" customWidth="1"/>
    <col min="13" max="13" width="9.7109375" customWidth="1"/>
    <col min="14" max="14" width="21" bestFit="1" customWidth="1"/>
    <col min="15" max="15" width="60" style="75" bestFit="1" customWidth="1"/>
    <col min="16" max="16" width="11.5703125" bestFit="1" customWidth="1"/>
    <col min="17" max="17" width="5.5703125" bestFit="1" customWidth="1"/>
    <col min="18" max="18" width="9.7109375" bestFit="1" customWidth="1"/>
    <col min="19" max="19" width="5.5703125" bestFit="1" customWidth="1"/>
  </cols>
  <sheetData>
    <row r="1" spans="1:19" x14ac:dyDescent="0.25">
      <c r="A1" s="8" t="s">
        <v>40</v>
      </c>
      <c r="G1" s="9"/>
    </row>
    <row r="2" spans="1:19" x14ac:dyDescent="0.25">
      <c r="A2" s="8" t="s">
        <v>41</v>
      </c>
      <c r="G2" s="9"/>
    </row>
    <row r="3" spans="1:19" x14ac:dyDescent="0.25">
      <c r="A3" s="10" t="s">
        <v>42</v>
      </c>
      <c r="G3" s="9"/>
    </row>
    <row r="4" spans="1:19" x14ac:dyDescent="0.25">
      <c r="A4" s="11"/>
      <c r="G4" s="9"/>
    </row>
    <row r="5" spans="1:19" s="57" customFormat="1" ht="30" x14ac:dyDescent="0.25">
      <c r="A5" s="52" t="s">
        <v>43</v>
      </c>
      <c r="B5" s="53"/>
      <c r="C5" s="53"/>
      <c r="D5" s="54"/>
      <c r="E5" s="55" t="s">
        <v>44</v>
      </c>
      <c r="F5" s="55" t="s">
        <v>45</v>
      </c>
      <c r="G5" s="56" t="s">
        <v>46</v>
      </c>
      <c r="H5" s="55" t="s">
        <v>47</v>
      </c>
      <c r="I5" s="55" t="s">
        <v>48</v>
      </c>
      <c r="J5" s="94" t="s">
        <v>63</v>
      </c>
      <c r="K5" s="95"/>
      <c r="L5" s="86" t="s">
        <v>37</v>
      </c>
      <c r="M5" s="87"/>
      <c r="N5" s="58" t="s">
        <v>62</v>
      </c>
      <c r="O5" s="76"/>
    </row>
    <row r="6" spans="1:19" x14ac:dyDescent="0.25">
      <c r="A6" s="13"/>
      <c r="B6" s="14"/>
      <c r="C6" s="44"/>
      <c r="D6" s="47"/>
      <c r="E6" s="15">
        <v>30</v>
      </c>
      <c r="F6" s="15">
        <v>12</v>
      </c>
      <c r="G6" s="16">
        <v>45</v>
      </c>
      <c r="H6" s="15">
        <v>7</v>
      </c>
      <c r="I6" s="15">
        <v>8</v>
      </c>
      <c r="J6" s="96"/>
      <c r="K6" s="97"/>
      <c r="L6" s="88"/>
      <c r="M6" s="89"/>
      <c r="N6" s="59"/>
      <c r="O6" s="77"/>
    </row>
    <row r="7" spans="1:19" x14ac:dyDescent="0.25">
      <c r="A7" s="17">
        <v>1</v>
      </c>
      <c r="B7" s="18" t="s">
        <v>35</v>
      </c>
      <c r="C7" s="27"/>
      <c r="D7" s="12"/>
      <c r="E7" s="19">
        <v>347460</v>
      </c>
      <c r="F7" s="19">
        <v>38500</v>
      </c>
      <c r="G7" s="20">
        <v>0</v>
      </c>
      <c r="H7" s="19">
        <v>24500</v>
      </c>
      <c r="I7" s="19">
        <v>0</v>
      </c>
      <c r="J7" s="48">
        <v>410460</v>
      </c>
      <c r="K7" s="90">
        <f>J7/$J$15</f>
        <v>0.41843537831060001</v>
      </c>
      <c r="L7" s="34">
        <f>SUMIF(Actual!E:E,Budget!B7,Actual!G:G)</f>
        <v>-334236.45</v>
      </c>
      <c r="M7" s="83">
        <f>L7/$L$15</f>
        <v>0.39757587241704234</v>
      </c>
      <c r="N7" s="51">
        <f>SUM(J7:L7)</f>
        <v>76223.96843537828</v>
      </c>
      <c r="O7" s="78"/>
      <c r="P7" s="74"/>
      <c r="Q7" s="81"/>
      <c r="R7" s="74"/>
      <c r="S7" s="81"/>
    </row>
    <row r="8" spans="1:19" ht="15" hidden="1" customHeight="1" x14ac:dyDescent="0.25">
      <c r="A8" s="21"/>
      <c r="B8" s="22" t="s">
        <v>50</v>
      </c>
      <c r="C8" s="45"/>
      <c r="D8" s="23"/>
      <c r="E8" s="24">
        <v>105000</v>
      </c>
      <c r="F8" s="24">
        <v>38500</v>
      </c>
      <c r="G8" s="25"/>
      <c r="H8" s="24">
        <v>24500</v>
      </c>
      <c r="I8" s="24"/>
      <c r="J8" s="49">
        <v>168000</v>
      </c>
      <c r="K8" s="91">
        <f t="shared" ref="K8:K15" si="0">J8/$J$15</f>
        <v>0.17126429751055111</v>
      </c>
      <c r="L8" s="66">
        <f>SUMIF(Actual!E:E,Budget!B8,Actual!G:G)</f>
        <v>0</v>
      </c>
      <c r="M8" s="84">
        <f>L8/$L$15</f>
        <v>0</v>
      </c>
      <c r="N8" s="67">
        <f t="shared" ref="N8:N15" si="1">SUM(J8:L8)</f>
        <v>168000.1712642975</v>
      </c>
      <c r="O8" s="79"/>
      <c r="P8" s="74"/>
      <c r="Q8" s="81"/>
      <c r="S8" s="81"/>
    </row>
    <row r="9" spans="1:19" ht="15" hidden="1" customHeight="1" x14ac:dyDescent="0.25">
      <c r="A9" s="21"/>
      <c r="B9" s="61" t="s">
        <v>51</v>
      </c>
      <c r="C9" s="45"/>
      <c r="D9" s="23"/>
      <c r="E9" s="24">
        <v>242460</v>
      </c>
      <c r="F9" s="24">
        <v>0</v>
      </c>
      <c r="G9" s="24">
        <v>0</v>
      </c>
      <c r="H9" s="24">
        <v>0</v>
      </c>
      <c r="I9" s="24">
        <v>0</v>
      </c>
      <c r="J9" s="49">
        <v>242460</v>
      </c>
      <c r="K9" s="91">
        <f t="shared" si="0"/>
        <v>0.24717108080004893</v>
      </c>
      <c r="L9" s="66">
        <f>SUMIF(Actual!E:E,Budget!B9,Actual!G:G)</f>
        <v>0</v>
      </c>
      <c r="M9" s="84">
        <f>L9/$L$15</f>
        <v>0</v>
      </c>
      <c r="N9" s="67">
        <f t="shared" si="1"/>
        <v>242460.24717108079</v>
      </c>
      <c r="O9" s="79"/>
      <c r="P9" s="74"/>
      <c r="Q9" s="81"/>
      <c r="S9" s="81"/>
    </row>
    <row r="10" spans="1:19" x14ac:dyDescent="0.25">
      <c r="A10" s="21">
        <v>2</v>
      </c>
      <c r="B10" s="22" t="s">
        <v>61</v>
      </c>
      <c r="C10" s="32"/>
      <c r="D10" s="62"/>
      <c r="E10" s="63">
        <v>87000</v>
      </c>
      <c r="F10" s="63">
        <v>31820</v>
      </c>
      <c r="G10" s="64">
        <v>69900</v>
      </c>
      <c r="H10" s="63">
        <v>12250</v>
      </c>
      <c r="I10" s="63">
        <v>11360</v>
      </c>
      <c r="J10" s="65">
        <v>212330</v>
      </c>
      <c r="K10" s="91">
        <f t="shared" si="0"/>
        <v>0.21645564458580546</v>
      </c>
      <c r="L10" s="66">
        <f>SUMIF(Actual!E:E,Budget!B10,Actual!G:G)</f>
        <v>-193390.5</v>
      </c>
      <c r="M10" s="84">
        <f>L10/$L$15</f>
        <v>0.23003893427741953</v>
      </c>
      <c r="N10" s="67">
        <f t="shared" si="1"/>
        <v>18939.716455644579</v>
      </c>
      <c r="O10" s="78"/>
      <c r="P10" s="74"/>
      <c r="Q10" s="81"/>
      <c r="R10" s="74"/>
      <c r="S10" s="81"/>
    </row>
    <row r="11" spans="1:19" x14ac:dyDescent="0.25">
      <c r="A11" s="21">
        <v>3</v>
      </c>
      <c r="B11" s="22" t="s">
        <v>52</v>
      </c>
      <c r="C11" s="32"/>
      <c r="D11" s="62"/>
      <c r="E11" s="63">
        <v>40350</v>
      </c>
      <c r="F11" s="63">
        <v>14250</v>
      </c>
      <c r="G11" s="64">
        <v>15300</v>
      </c>
      <c r="H11" s="63">
        <v>5850</v>
      </c>
      <c r="I11" s="63">
        <v>7200</v>
      </c>
      <c r="J11" s="65">
        <v>82950</v>
      </c>
      <c r="K11" s="91">
        <f t="shared" si="0"/>
        <v>8.4561746895834608E-2</v>
      </c>
      <c r="L11" s="66">
        <f>SUMIF(Actual!E:E,Budget!B11,Actual!G:G)</f>
        <v>-51350</v>
      </c>
      <c r="M11" s="84">
        <f>L11/$L$15</f>
        <v>6.1081073140332606E-2</v>
      </c>
      <c r="N11" s="67">
        <f t="shared" si="1"/>
        <v>31600.084561746902</v>
      </c>
      <c r="O11" s="78"/>
      <c r="P11" s="74"/>
      <c r="Q11" s="81"/>
      <c r="R11" s="74"/>
      <c r="S11" s="81"/>
    </row>
    <row r="12" spans="1:19" x14ac:dyDescent="0.25">
      <c r="A12" s="21">
        <v>5</v>
      </c>
      <c r="B12" s="22" t="s">
        <v>54</v>
      </c>
      <c r="C12" s="32"/>
      <c r="D12" s="62"/>
      <c r="E12" s="63">
        <v>200300</v>
      </c>
      <c r="F12" s="63">
        <v>0</v>
      </c>
      <c r="G12" s="64">
        <v>0</v>
      </c>
      <c r="H12" s="63">
        <v>0</v>
      </c>
      <c r="I12" s="63">
        <v>0</v>
      </c>
      <c r="J12" s="65">
        <v>200300</v>
      </c>
      <c r="K12" s="91">
        <f t="shared" si="0"/>
        <v>0.2041918975676392</v>
      </c>
      <c r="L12" s="66">
        <f>SUMIF(Actual!E:E,Budget!B12,Actual!G:G)</f>
        <v>-200300</v>
      </c>
      <c r="M12" s="84">
        <f>L12/$L$15</f>
        <v>0.23825781791642886</v>
      </c>
      <c r="N12" s="67">
        <f t="shared" si="1"/>
        <v>0.20419189755921252</v>
      </c>
      <c r="O12" s="78"/>
      <c r="P12" s="74"/>
      <c r="Q12" s="81"/>
      <c r="R12" s="74"/>
      <c r="S12" s="81"/>
    </row>
    <row r="13" spans="1:19" x14ac:dyDescent="0.25">
      <c r="A13" s="21">
        <v>4</v>
      </c>
      <c r="B13" s="22" t="s">
        <v>53</v>
      </c>
      <c r="C13" s="32"/>
      <c r="D13" s="62"/>
      <c r="E13" s="63">
        <v>3600</v>
      </c>
      <c r="F13" s="63">
        <v>0</v>
      </c>
      <c r="G13" s="64">
        <v>0</v>
      </c>
      <c r="H13" s="63">
        <v>0</v>
      </c>
      <c r="I13" s="63">
        <v>0</v>
      </c>
      <c r="J13" s="65">
        <v>3600</v>
      </c>
      <c r="K13" s="91">
        <f t="shared" si="0"/>
        <v>3.6699492323689522E-3</v>
      </c>
      <c r="L13" s="66">
        <f>SUMIF(Actual!E:E,Budget!B13,Actual!G:G)</f>
        <v>-4600</v>
      </c>
      <c r="M13" s="84">
        <f>L13/$L$15</f>
        <v>5.4717222287347612E-3</v>
      </c>
      <c r="N13" s="67">
        <f t="shared" si="1"/>
        <v>-999.99633005076748</v>
      </c>
      <c r="O13" s="78"/>
    </row>
    <row r="14" spans="1:19" x14ac:dyDescent="0.25">
      <c r="A14" s="26">
        <v>6</v>
      </c>
      <c r="B14" s="68" t="s">
        <v>55</v>
      </c>
      <c r="C14" s="44"/>
      <c r="D14" s="69"/>
      <c r="E14" s="70">
        <v>68900</v>
      </c>
      <c r="F14" s="70">
        <v>0</v>
      </c>
      <c r="G14" s="71">
        <v>0</v>
      </c>
      <c r="H14" s="70">
        <v>0</v>
      </c>
      <c r="I14" s="70">
        <v>2400</v>
      </c>
      <c r="J14" s="72">
        <v>71300</v>
      </c>
      <c r="K14" s="92">
        <f t="shared" si="0"/>
        <v>7.2685383407751755E-2</v>
      </c>
      <c r="L14" s="82">
        <f>SUMIF(Actual!E:E,Budget!B14,Actual!G:G)</f>
        <v>-56809</v>
      </c>
      <c r="M14" s="84">
        <f>L14/$L$15</f>
        <v>6.7574580020041977E-2</v>
      </c>
      <c r="N14" s="73">
        <f t="shared" si="1"/>
        <v>14491.072685383406</v>
      </c>
      <c r="O14" s="78"/>
    </row>
    <row r="15" spans="1:19" ht="15.75" thickBot="1" x14ac:dyDescent="0.3">
      <c r="A15" s="40"/>
      <c r="B15" s="41"/>
      <c r="C15" s="41"/>
      <c r="D15" s="46" t="s">
        <v>49</v>
      </c>
      <c r="E15" s="42">
        <v>1095070</v>
      </c>
      <c r="F15" s="42">
        <v>123070</v>
      </c>
      <c r="G15" s="43">
        <v>85200</v>
      </c>
      <c r="H15" s="42">
        <v>67100</v>
      </c>
      <c r="I15" s="42">
        <v>20960</v>
      </c>
      <c r="J15" s="50">
        <f>SUM(J7,J10,J11,J12,J13,J14)</f>
        <v>980940</v>
      </c>
      <c r="K15" s="93">
        <f t="shared" si="0"/>
        <v>1</v>
      </c>
      <c r="L15" s="60">
        <f>SUM(L7:L14)</f>
        <v>-840685.95</v>
      </c>
      <c r="M15" s="85">
        <f>SUM(M7:M14)</f>
        <v>1</v>
      </c>
      <c r="N15" s="59">
        <f t="shared" si="1"/>
        <v>140255.05000000005</v>
      </c>
      <c r="O15" s="77"/>
    </row>
    <row r="16" spans="1:19" ht="15.75" hidden="1" thickBot="1" x14ac:dyDescent="0.3">
      <c r="A16" s="28"/>
      <c r="B16" s="29"/>
      <c r="C16" s="29"/>
      <c r="D16" s="35" t="s">
        <v>56</v>
      </c>
      <c r="E16" s="36">
        <v>36502.333333333336</v>
      </c>
      <c r="F16" s="36">
        <v>10255.833333333334</v>
      </c>
      <c r="G16" s="37">
        <v>1893.3333333333333</v>
      </c>
      <c r="H16" s="36">
        <v>9585.7142857142862</v>
      </c>
      <c r="I16" s="36">
        <v>2620</v>
      </c>
      <c r="J16" s="38"/>
      <c r="K16" s="38"/>
      <c r="L16" s="39"/>
      <c r="M16" s="39"/>
      <c r="N16" s="39"/>
      <c r="O16" s="80"/>
    </row>
    <row r="17" spans="1:7" x14ac:dyDescent="0.25">
      <c r="G17" s="9"/>
    </row>
    <row r="18" spans="1:7" x14ac:dyDescent="0.25">
      <c r="A18" s="30" t="s">
        <v>57</v>
      </c>
      <c r="B18" s="30"/>
      <c r="C18" s="30" t="s">
        <v>58</v>
      </c>
      <c r="G18" s="9"/>
    </row>
    <row r="19" spans="1:7" x14ac:dyDescent="0.25">
      <c r="A19" s="30"/>
      <c r="B19" s="30"/>
      <c r="C19" s="30" t="s">
        <v>59</v>
      </c>
      <c r="G19" s="9"/>
    </row>
    <row r="20" spans="1:7" x14ac:dyDescent="0.25">
      <c r="C20" s="30" t="s">
        <v>60</v>
      </c>
      <c r="G20" s="9"/>
    </row>
  </sheetData>
  <mergeCells count="2">
    <mergeCell ref="L5:M6"/>
    <mergeCell ref="J5:K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7" workbookViewId="0">
      <selection activeCell="G16" sqref="G16"/>
    </sheetView>
  </sheetViews>
  <sheetFormatPr defaultRowHeight="15" x14ac:dyDescent="0.25"/>
  <cols>
    <col min="1" max="1" width="13.7109375" customWidth="1"/>
    <col min="2" max="2" width="15.7109375" bestFit="1" customWidth="1"/>
    <col min="3" max="3" width="13.28515625" bestFit="1" customWidth="1"/>
    <col min="4" max="4" width="13.28515625" customWidth="1"/>
    <col min="5" max="5" width="20.42578125" bestFit="1" customWidth="1"/>
    <col min="6" max="6" width="80.140625" bestFit="1" customWidth="1"/>
    <col min="7" max="7" width="11.5703125" bestFit="1" customWidth="1"/>
    <col min="8" max="8" width="6" bestFit="1" customWidth="1"/>
    <col min="9" max="9" width="45.140625" bestFit="1" customWidth="1"/>
  </cols>
  <sheetData>
    <row r="1" spans="1:9" x14ac:dyDescent="0.25">
      <c r="A1" s="1" t="s">
        <v>0</v>
      </c>
    </row>
    <row r="2" spans="1:9" x14ac:dyDescent="0.25">
      <c r="A2" t="s">
        <v>33</v>
      </c>
    </row>
    <row r="4" spans="1:9" x14ac:dyDescent="0.25">
      <c r="A4" s="2" t="s">
        <v>1</v>
      </c>
      <c r="B4" s="2" t="s">
        <v>2</v>
      </c>
      <c r="C4" s="2" t="s">
        <v>3</v>
      </c>
      <c r="D4" s="2" t="s">
        <v>36</v>
      </c>
      <c r="E4" s="2" t="s">
        <v>34</v>
      </c>
      <c r="F4" s="2" t="s">
        <v>4</v>
      </c>
      <c r="G4" s="3" t="s">
        <v>5</v>
      </c>
      <c r="H4" s="2" t="s">
        <v>6</v>
      </c>
      <c r="I4" s="2" t="s">
        <v>7</v>
      </c>
    </row>
    <row r="5" spans="1:9" s="32" customFormat="1" x14ac:dyDescent="0.25">
      <c r="A5" s="31">
        <v>42513</v>
      </c>
      <c r="B5" s="32" t="s">
        <v>8</v>
      </c>
      <c r="C5" s="32" t="s">
        <v>9</v>
      </c>
      <c r="D5" s="32" t="s">
        <v>37</v>
      </c>
      <c r="E5" s="32" t="s">
        <v>35</v>
      </c>
      <c r="F5" s="32" t="s">
        <v>10</v>
      </c>
      <c r="G5" s="33">
        <v>-1554</v>
      </c>
      <c r="H5" s="32">
        <v>61305</v>
      </c>
      <c r="I5" s="32" t="s">
        <v>11</v>
      </c>
    </row>
    <row r="6" spans="1:9" s="32" customFormat="1" x14ac:dyDescent="0.25">
      <c r="A6" s="31">
        <v>42506</v>
      </c>
      <c r="B6" s="32" t="s">
        <v>12</v>
      </c>
      <c r="C6" s="32" t="s">
        <v>9</v>
      </c>
      <c r="D6" s="32" t="s">
        <v>37</v>
      </c>
      <c r="E6" s="32" t="s">
        <v>35</v>
      </c>
      <c r="F6" s="32" t="s">
        <v>13</v>
      </c>
      <c r="G6" s="33">
        <v>-4620</v>
      </c>
      <c r="H6" s="32">
        <v>62501</v>
      </c>
      <c r="I6" s="32" t="s">
        <v>14</v>
      </c>
    </row>
    <row r="7" spans="1:9" s="32" customFormat="1" x14ac:dyDescent="0.25">
      <c r="A7" s="31">
        <v>42506</v>
      </c>
      <c r="B7" s="32" t="s">
        <v>12</v>
      </c>
      <c r="C7" s="32" t="s">
        <v>9</v>
      </c>
      <c r="D7" s="32" t="s">
        <v>37</v>
      </c>
      <c r="E7" s="32" t="s">
        <v>35</v>
      </c>
      <c r="F7" s="32" t="s">
        <v>15</v>
      </c>
      <c r="G7" s="33">
        <v>-7315</v>
      </c>
      <c r="H7" s="32">
        <v>62501</v>
      </c>
      <c r="I7" s="32" t="s">
        <v>14</v>
      </c>
    </row>
    <row r="8" spans="1:9" s="32" customFormat="1" x14ac:dyDescent="0.25">
      <c r="A8" s="31">
        <v>42513</v>
      </c>
      <c r="B8" s="32" t="s">
        <v>16</v>
      </c>
      <c r="C8" s="32" t="s">
        <v>9</v>
      </c>
      <c r="D8" s="32" t="s">
        <v>37</v>
      </c>
      <c r="E8" s="22" t="s">
        <v>61</v>
      </c>
      <c r="F8" s="32" t="s">
        <v>17</v>
      </c>
      <c r="G8" s="33">
        <v>-166</v>
      </c>
      <c r="H8" s="32">
        <v>62702</v>
      </c>
      <c r="I8" s="32" t="s">
        <v>18</v>
      </c>
    </row>
    <row r="9" spans="1:9" s="32" customFormat="1" x14ac:dyDescent="0.25">
      <c r="A9" s="31">
        <v>42514</v>
      </c>
      <c r="B9" s="32" t="s">
        <v>19</v>
      </c>
      <c r="C9" s="32" t="s">
        <v>9</v>
      </c>
      <c r="D9" s="32" t="s">
        <v>37</v>
      </c>
      <c r="E9" s="22" t="s">
        <v>61</v>
      </c>
      <c r="F9" s="32" t="s">
        <v>20</v>
      </c>
      <c r="G9" s="33">
        <v>-562.5</v>
      </c>
      <c r="H9" s="32">
        <v>62702</v>
      </c>
      <c r="I9" s="32" t="s">
        <v>18</v>
      </c>
    </row>
    <row r="10" spans="1:9" s="32" customFormat="1" x14ac:dyDescent="0.25">
      <c r="A10" s="31">
        <v>42505</v>
      </c>
      <c r="B10" s="32" t="s">
        <v>21</v>
      </c>
      <c r="C10" s="32" t="s">
        <v>9</v>
      </c>
      <c r="D10" s="32" t="s">
        <v>37</v>
      </c>
      <c r="E10" s="22" t="s">
        <v>61</v>
      </c>
      <c r="F10" s="32" t="s">
        <v>22</v>
      </c>
      <c r="G10" s="33">
        <v>-1900</v>
      </c>
      <c r="H10" s="32">
        <v>62702</v>
      </c>
      <c r="I10" s="32" t="s">
        <v>18</v>
      </c>
    </row>
    <row r="11" spans="1:9" s="32" customFormat="1" x14ac:dyDescent="0.25">
      <c r="A11" s="31">
        <v>42521</v>
      </c>
      <c r="B11" s="32" t="s">
        <v>23</v>
      </c>
      <c r="C11" s="32" t="s">
        <v>9</v>
      </c>
      <c r="D11" s="32" t="s">
        <v>37</v>
      </c>
      <c r="E11" s="22" t="s">
        <v>61</v>
      </c>
      <c r="F11" s="32" t="s">
        <v>24</v>
      </c>
      <c r="G11" s="33">
        <v>-4680</v>
      </c>
      <c r="H11" s="32">
        <v>62702</v>
      </c>
      <c r="I11" s="32" t="s">
        <v>18</v>
      </c>
    </row>
    <row r="12" spans="1:9" s="32" customFormat="1" x14ac:dyDescent="0.25">
      <c r="A12" s="31">
        <v>42521</v>
      </c>
      <c r="B12" s="32" t="s">
        <v>23</v>
      </c>
      <c r="C12" s="32" t="s">
        <v>9</v>
      </c>
      <c r="D12" s="32" t="s">
        <v>37</v>
      </c>
      <c r="E12" s="22" t="s">
        <v>52</v>
      </c>
      <c r="F12" s="32" t="s">
        <v>25</v>
      </c>
      <c r="G12" s="33">
        <v>-17150</v>
      </c>
      <c r="H12" s="32">
        <v>62702</v>
      </c>
      <c r="I12" s="32" t="s">
        <v>18</v>
      </c>
    </row>
    <row r="13" spans="1:9" s="32" customFormat="1" x14ac:dyDescent="0.25">
      <c r="A13" s="31">
        <v>42521</v>
      </c>
      <c r="B13" s="32" t="s">
        <v>23</v>
      </c>
      <c r="C13" s="32" t="s">
        <v>9</v>
      </c>
      <c r="D13" s="32" t="s">
        <v>37</v>
      </c>
      <c r="E13" s="22" t="s">
        <v>61</v>
      </c>
      <c r="F13" s="32" t="s">
        <v>26</v>
      </c>
      <c r="G13" s="33">
        <v>-39879</v>
      </c>
      <c r="H13" s="32">
        <v>62702</v>
      </c>
      <c r="I13" s="32" t="s">
        <v>18</v>
      </c>
    </row>
    <row r="14" spans="1:9" s="32" customFormat="1" x14ac:dyDescent="0.25">
      <c r="A14" s="31">
        <v>42521</v>
      </c>
      <c r="B14" s="32" t="s">
        <v>27</v>
      </c>
      <c r="C14" s="32" t="s">
        <v>9</v>
      </c>
      <c r="D14" s="32" t="s">
        <v>37</v>
      </c>
      <c r="E14" s="22" t="s">
        <v>61</v>
      </c>
      <c r="F14" s="32" t="s">
        <v>28</v>
      </c>
      <c r="G14" s="33">
        <v>-11200</v>
      </c>
      <c r="H14" s="32">
        <v>62702</v>
      </c>
      <c r="I14" s="32" t="s">
        <v>18</v>
      </c>
    </row>
    <row r="15" spans="1:9" s="32" customFormat="1" x14ac:dyDescent="0.25">
      <c r="A15" s="31">
        <v>42521</v>
      </c>
      <c r="B15" s="32" t="s">
        <v>29</v>
      </c>
      <c r="C15" s="32" t="s">
        <v>9</v>
      </c>
      <c r="D15" s="32" t="s">
        <v>37</v>
      </c>
      <c r="E15" s="32" t="s">
        <v>35</v>
      </c>
      <c r="F15" s="32" t="s">
        <v>30</v>
      </c>
      <c r="G15" s="33">
        <v>-3687.45</v>
      </c>
      <c r="H15" s="32">
        <v>63903</v>
      </c>
      <c r="I15" s="32" t="s">
        <v>31</v>
      </c>
    </row>
    <row r="16" spans="1:9" s="32" customFormat="1" x14ac:dyDescent="0.25">
      <c r="A16" s="31"/>
      <c r="D16" s="32" t="s">
        <v>38</v>
      </c>
      <c r="E16" s="32" t="s">
        <v>35</v>
      </c>
      <c r="F16" s="32" t="s">
        <v>39</v>
      </c>
      <c r="G16" s="33">
        <f>-5000*49</f>
        <v>-245000</v>
      </c>
    </row>
    <row r="17" spans="1:7" s="32" customFormat="1" x14ac:dyDescent="0.25">
      <c r="A17" s="31"/>
      <c r="D17" s="32" t="s">
        <v>38</v>
      </c>
      <c r="E17" s="32" t="s">
        <v>54</v>
      </c>
      <c r="F17" s="32" t="s">
        <v>54</v>
      </c>
      <c r="G17" s="33">
        <v>-200300</v>
      </c>
    </row>
    <row r="18" spans="1:7" s="32" customFormat="1" x14ac:dyDescent="0.25">
      <c r="A18" s="31"/>
      <c r="E18" s="32" t="s">
        <v>55</v>
      </c>
      <c r="F18" s="32" t="s">
        <v>64</v>
      </c>
      <c r="G18" s="33">
        <v>-27500</v>
      </c>
    </row>
    <row r="19" spans="1:7" s="32" customFormat="1" x14ac:dyDescent="0.25">
      <c r="A19" s="31"/>
      <c r="E19" s="32" t="s">
        <v>55</v>
      </c>
      <c r="F19" s="32" t="s">
        <v>65</v>
      </c>
      <c r="G19" s="33">
        <v>-4909</v>
      </c>
    </row>
    <row r="20" spans="1:7" s="32" customFormat="1" x14ac:dyDescent="0.25">
      <c r="A20" s="31"/>
      <c r="E20" s="22" t="s">
        <v>61</v>
      </c>
      <c r="F20" s="32" t="s">
        <v>66</v>
      </c>
      <c r="G20" s="33">
        <v>-10000</v>
      </c>
    </row>
    <row r="21" spans="1:7" s="32" customFormat="1" x14ac:dyDescent="0.25">
      <c r="A21" s="31"/>
      <c r="E21" s="22" t="s">
        <v>52</v>
      </c>
      <c r="F21" s="32" t="s">
        <v>67</v>
      </c>
      <c r="G21" s="33">
        <v>-1800</v>
      </c>
    </row>
    <row r="22" spans="1:7" s="32" customFormat="1" x14ac:dyDescent="0.25">
      <c r="A22" s="31"/>
      <c r="E22" s="32" t="s">
        <v>35</v>
      </c>
      <c r="F22" s="32" t="s">
        <v>68</v>
      </c>
      <c r="G22" s="33">
        <v>-4290</v>
      </c>
    </row>
    <row r="23" spans="1:7" s="32" customFormat="1" x14ac:dyDescent="0.25">
      <c r="A23" s="31"/>
      <c r="E23" s="32" t="s">
        <v>35</v>
      </c>
      <c r="F23" s="32" t="s">
        <v>69</v>
      </c>
      <c r="G23" s="33">
        <v>-4290</v>
      </c>
    </row>
    <row r="24" spans="1:7" s="32" customFormat="1" x14ac:dyDescent="0.25">
      <c r="A24" s="31"/>
      <c r="E24" s="32" t="s">
        <v>35</v>
      </c>
      <c r="F24" s="32" t="s">
        <v>70</v>
      </c>
      <c r="G24" s="33">
        <v>-1790</v>
      </c>
    </row>
    <row r="25" spans="1:7" s="32" customFormat="1" x14ac:dyDescent="0.25">
      <c r="A25" s="31"/>
      <c r="E25" s="32" t="s">
        <v>35</v>
      </c>
      <c r="F25" s="32" t="s">
        <v>71</v>
      </c>
      <c r="G25" s="33">
        <v>-3300</v>
      </c>
    </row>
    <row r="26" spans="1:7" s="32" customFormat="1" x14ac:dyDescent="0.25">
      <c r="A26" s="31"/>
      <c r="E26" s="22" t="s">
        <v>61</v>
      </c>
      <c r="F26" s="32" t="s">
        <v>72</v>
      </c>
      <c r="G26" s="33">
        <v>-1150</v>
      </c>
    </row>
    <row r="27" spans="1:7" s="32" customFormat="1" x14ac:dyDescent="0.25">
      <c r="A27" s="31"/>
      <c r="E27" s="22" t="s">
        <v>61</v>
      </c>
      <c r="F27" s="32" t="s">
        <v>73</v>
      </c>
      <c r="G27" s="33">
        <v>-1800</v>
      </c>
    </row>
    <row r="28" spans="1:7" s="32" customFormat="1" x14ac:dyDescent="0.25">
      <c r="A28" s="31"/>
      <c r="E28" s="22" t="s">
        <v>61</v>
      </c>
      <c r="F28" s="32" t="s">
        <v>74</v>
      </c>
      <c r="G28" s="33">
        <v>-1135</v>
      </c>
    </row>
    <row r="29" spans="1:7" s="32" customFormat="1" x14ac:dyDescent="0.25">
      <c r="A29" s="31"/>
      <c r="E29" s="22" t="s">
        <v>61</v>
      </c>
      <c r="F29" s="32" t="s">
        <v>75</v>
      </c>
      <c r="G29" s="33">
        <v>-459</v>
      </c>
    </row>
    <row r="30" spans="1:7" s="32" customFormat="1" x14ac:dyDescent="0.25">
      <c r="A30" s="31"/>
      <c r="E30" s="22" t="s">
        <v>61</v>
      </c>
      <c r="F30" s="32" t="s">
        <v>76</v>
      </c>
      <c r="G30" s="33">
        <v>-1110</v>
      </c>
    </row>
    <row r="31" spans="1:7" s="32" customFormat="1" x14ac:dyDescent="0.25">
      <c r="A31" s="31"/>
      <c r="E31" s="32" t="s">
        <v>55</v>
      </c>
      <c r="F31" s="32" t="s">
        <v>77</v>
      </c>
      <c r="G31" s="33">
        <v>-105</v>
      </c>
    </row>
    <row r="32" spans="1:7" s="32" customFormat="1" x14ac:dyDescent="0.25">
      <c r="A32" s="31"/>
      <c r="E32" s="32" t="s">
        <v>55</v>
      </c>
      <c r="F32" s="32" t="s">
        <v>78</v>
      </c>
      <c r="G32" s="33">
        <v>-320</v>
      </c>
    </row>
    <row r="33" spans="1:7" s="32" customFormat="1" x14ac:dyDescent="0.25">
      <c r="A33" s="31"/>
      <c r="E33" s="32" t="s">
        <v>55</v>
      </c>
      <c r="F33" s="32" t="s">
        <v>79</v>
      </c>
      <c r="G33" s="33">
        <v>-126</v>
      </c>
    </row>
    <row r="34" spans="1:7" s="32" customFormat="1" x14ac:dyDescent="0.25">
      <c r="A34" s="31"/>
      <c r="E34" s="32" t="s">
        <v>55</v>
      </c>
      <c r="F34" s="32" t="s">
        <v>80</v>
      </c>
      <c r="G34" s="33">
        <v>-561</v>
      </c>
    </row>
    <row r="35" spans="1:7" s="32" customFormat="1" x14ac:dyDescent="0.25">
      <c r="A35" s="31"/>
      <c r="E35" s="32" t="s">
        <v>55</v>
      </c>
      <c r="F35" s="32" t="s">
        <v>81</v>
      </c>
      <c r="G35" s="33">
        <v>-60</v>
      </c>
    </row>
    <row r="36" spans="1:7" s="32" customFormat="1" x14ac:dyDescent="0.25">
      <c r="A36" s="31"/>
      <c r="E36" s="32" t="s">
        <v>55</v>
      </c>
      <c r="F36" s="32" t="s">
        <v>82</v>
      </c>
      <c r="G36" s="33">
        <v>-275</v>
      </c>
    </row>
    <row r="37" spans="1:7" s="32" customFormat="1" x14ac:dyDescent="0.25">
      <c r="A37" s="31"/>
      <c r="E37" s="32" t="s">
        <v>55</v>
      </c>
      <c r="F37" s="32" t="s">
        <v>83</v>
      </c>
      <c r="G37" s="33">
        <v>-1095</v>
      </c>
    </row>
    <row r="38" spans="1:7" s="32" customFormat="1" x14ac:dyDescent="0.25">
      <c r="A38" s="31"/>
      <c r="E38" s="32" t="s">
        <v>55</v>
      </c>
      <c r="F38" s="32" t="s">
        <v>84</v>
      </c>
      <c r="G38" s="33">
        <v>-69</v>
      </c>
    </row>
    <row r="39" spans="1:7" s="32" customFormat="1" x14ac:dyDescent="0.25">
      <c r="A39" s="31"/>
      <c r="E39" s="22" t="s">
        <v>61</v>
      </c>
      <c r="F39" s="32" t="s">
        <v>85</v>
      </c>
      <c r="G39" s="33">
        <v>-600</v>
      </c>
    </row>
    <row r="40" spans="1:7" s="32" customFormat="1" x14ac:dyDescent="0.25">
      <c r="A40" s="31"/>
      <c r="E40" s="32" t="s">
        <v>35</v>
      </c>
      <c r="F40" s="32" t="s">
        <v>86</v>
      </c>
      <c r="G40" s="33">
        <v>-1350</v>
      </c>
    </row>
    <row r="41" spans="1:7" s="32" customFormat="1" x14ac:dyDescent="0.25">
      <c r="A41" s="31"/>
      <c r="E41" s="32" t="s">
        <v>35</v>
      </c>
      <c r="F41" s="32" t="s">
        <v>87</v>
      </c>
      <c r="G41" s="33">
        <v>-1370</v>
      </c>
    </row>
    <row r="42" spans="1:7" s="32" customFormat="1" x14ac:dyDescent="0.25">
      <c r="A42" s="31"/>
      <c r="E42" s="32" t="s">
        <v>35</v>
      </c>
      <c r="F42" s="32" t="s">
        <v>87</v>
      </c>
      <c r="G42" s="33">
        <v>-1330</v>
      </c>
    </row>
    <row r="43" spans="1:7" s="32" customFormat="1" x14ac:dyDescent="0.25">
      <c r="A43" s="31"/>
      <c r="E43" s="32" t="s">
        <v>35</v>
      </c>
      <c r="F43" s="32" t="s">
        <v>87</v>
      </c>
      <c r="G43" s="33">
        <v>-930</v>
      </c>
    </row>
    <row r="44" spans="1:7" s="32" customFormat="1" x14ac:dyDescent="0.25">
      <c r="A44" s="31"/>
      <c r="E44" s="32" t="s">
        <v>35</v>
      </c>
      <c r="F44" s="32" t="s">
        <v>88</v>
      </c>
      <c r="G44" s="33">
        <v>-1000</v>
      </c>
    </row>
    <row r="45" spans="1:7" s="32" customFormat="1" x14ac:dyDescent="0.25">
      <c r="A45" s="31"/>
      <c r="E45" s="22" t="s">
        <v>61</v>
      </c>
      <c r="F45" s="32" t="s">
        <v>89</v>
      </c>
      <c r="G45" s="33">
        <v>-1454</v>
      </c>
    </row>
    <row r="46" spans="1:7" s="32" customFormat="1" x14ac:dyDescent="0.25">
      <c r="A46" s="31"/>
      <c r="E46" s="22" t="s">
        <v>61</v>
      </c>
      <c r="F46" s="32" t="s">
        <v>90</v>
      </c>
      <c r="G46" s="33">
        <v>-30245</v>
      </c>
    </row>
    <row r="47" spans="1:7" s="32" customFormat="1" x14ac:dyDescent="0.25">
      <c r="A47" s="31"/>
      <c r="E47" s="22" t="s">
        <v>61</v>
      </c>
      <c r="F47" s="32" t="s">
        <v>91</v>
      </c>
      <c r="G47" s="33">
        <v>-550</v>
      </c>
    </row>
    <row r="48" spans="1:7" s="32" customFormat="1" x14ac:dyDescent="0.25">
      <c r="A48" s="31"/>
      <c r="E48" s="32" t="s">
        <v>55</v>
      </c>
      <c r="F48" s="32" t="s">
        <v>92</v>
      </c>
      <c r="G48" s="33">
        <v>-1058</v>
      </c>
    </row>
    <row r="49" spans="1:7" s="32" customFormat="1" x14ac:dyDescent="0.25">
      <c r="A49" s="31"/>
      <c r="E49" s="32" t="s">
        <v>55</v>
      </c>
      <c r="F49" s="32" t="s">
        <v>93</v>
      </c>
      <c r="G49" s="33">
        <v>-530</v>
      </c>
    </row>
    <row r="50" spans="1:7" s="32" customFormat="1" x14ac:dyDescent="0.25">
      <c r="A50" s="31"/>
      <c r="E50" s="32" t="s">
        <v>55</v>
      </c>
      <c r="F50" s="32" t="s">
        <v>94</v>
      </c>
      <c r="G50" s="33">
        <v>-740</v>
      </c>
    </row>
    <row r="51" spans="1:7" s="32" customFormat="1" x14ac:dyDescent="0.25">
      <c r="A51" s="31"/>
      <c r="E51" s="32" t="s">
        <v>61</v>
      </c>
      <c r="F51" s="32" t="s">
        <v>95</v>
      </c>
      <c r="G51" s="33">
        <v>-1900</v>
      </c>
    </row>
    <row r="52" spans="1:7" s="32" customFormat="1" x14ac:dyDescent="0.25">
      <c r="A52" s="31"/>
      <c r="E52" s="32" t="s">
        <v>35</v>
      </c>
      <c r="F52" s="32" t="s">
        <v>96</v>
      </c>
      <c r="G52" s="33">
        <v>-1280</v>
      </c>
    </row>
    <row r="53" spans="1:7" s="32" customFormat="1" x14ac:dyDescent="0.25">
      <c r="A53" s="31"/>
      <c r="E53" s="22" t="s">
        <v>61</v>
      </c>
      <c r="F53" s="32" t="s">
        <v>97</v>
      </c>
      <c r="G53" s="33">
        <v>-150</v>
      </c>
    </row>
    <row r="54" spans="1:7" s="32" customFormat="1" x14ac:dyDescent="0.25">
      <c r="A54" s="31"/>
      <c r="E54" s="32" t="s">
        <v>55</v>
      </c>
      <c r="F54" s="32" t="s">
        <v>98</v>
      </c>
      <c r="G54" s="33">
        <v>-280</v>
      </c>
    </row>
    <row r="55" spans="1:7" s="32" customFormat="1" x14ac:dyDescent="0.25">
      <c r="A55" s="31"/>
      <c r="E55" s="22" t="s">
        <v>52</v>
      </c>
      <c r="F55" s="32" t="s">
        <v>99</v>
      </c>
      <c r="G55" s="33">
        <v>-5200</v>
      </c>
    </row>
    <row r="56" spans="1:7" s="32" customFormat="1" x14ac:dyDescent="0.25">
      <c r="A56" s="31"/>
      <c r="E56" s="22" t="s">
        <v>52</v>
      </c>
      <c r="F56" s="32" t="s">
        <v>99</v>
      </c>
      <c r="G56" s="33">
        <v>-2000</v>
      </c>
    </row>
    <row r="57" spans="1:7" s="32" customFormat="1" x14ac:dyDescent="0.25">
      <c r="A57" s="31"/>
      <c r="E57" s="32" t="s">
        <v>55</v>
      </c>
      <c r="F57" s="32" t="s">
        <v>100</v>
      </c>
      <c r="G57" s="33">
        <v>-930</v>
      </c>
    </row>
    <row r="58" spans="1:7" s="32" customFormat="1" x14ac:dyDescent="0.25">
      <c r="A58" s="31"/>
      <c r="E58" s="32" t="s">
        <v>35</v>
      </c>
      <c r="F58" s="32" t="s">
        <v>101</v>
      </c>
      <c r="G58" s="33">
        <v>-1800</v>
      </c>
    </row>
    <row r="59" spans="1:7" s="32" customFormat="1" x14ac:dyDescent="0.25">
      <c r="A59" s="31"/>
      <c r="E59" s="32" t="s">
        <v>55</v>
      </c>
      <c r="F59" s="32" t="s">
        <v>102</v>
      </c>
      <c r="G59" s="33">
        <v>-2183</v>
      </c>
    </row>
    <row r="60" spans="1:7" s="32" customFormat="1" x14ac:dyDescent="0.25">
      <c r="A60" s="31"/>
      <c r="E60" s="22" t="s">
        <v>61</v>
      </c>
      <c r="F60" s="32" t="s">
        <v>103</v>
      </c>
      <c r="G60" s="33">
        <v>-57820</v>
      </c>
    </row>
    <row r="61" spans="1:7" s="32" customFormat="1" x14ac:dyDescent="0.25">
      <c r="A61" s="31"/>
      <c r="E61" s="22" t="s">
        <v>61</v>
      </c>
      <c r="F61" s="32" t="s">
        <v>104</v>
      </c>
      <c r="G61" s="33">
        <v>-1000</v>
      </c>
    </row>
    <row r="62" spans="1:7" s="32" customFormat="1" x14ac:dyDescent="0.25">
      <c r="A62" s="31"/>
      <c r="E62" s="32" t="s">
        <v>55</v>
      </c>
      <c r="F62" s="32" t="s">
        <v>105</v>
      </c>
      <c r="G62" s="33">
        <v>-1000</v>
      </c>
    </row>
    <row r="63" spans="1:7" s="32" customFormat="1" x14ac:dyDescent="0.25">
      <c r="A63" s="31"/>
      <c r="E63" s="22" t="s">
        <v>61</v>
      </c>
      <c r="F63" s="32" t="s">
        <v>106</v>
      </c>
      <c r="G63" s="33">
        <v>-1050</v>
      </c>
    </row>
    <row r="64" spans="1:7" s="32" customFormat="1" x14ac:dyDescent="0.25">
      <c r="A64" s="31"/>
      <c r="E64" s="32" t="s">
        <v>55</v>
      </c>
      <c r="F64" s="32" t="s">
        <v>107</v>
      </c>
      <c r="G64" s="33">
        <v>-1720</v>
      </c>
    </row>
    <row r="65" spans="1:7" s="32" customFormat="1" x14ac:dyDescent="0.25">
      <c r="A65" s="31"/>
      <c r="E65" s="22" t="s">
        <v>61</v>
      </c>
      <c r="F65" s="32" t="s">
        <v>108</v>
      </c>
      <c r="G65" s="33">
        <v>-900</v>
      </c>
    </row>
    <row r="66" spans="1:7" s="32" customFormat="1" x14ac:dyDescent="0.25">
      <c r="A66" s="31"/>
      <c r="E66" s="22" t="s">
        <v>53</v>
      </c>
      <c r="F66" s="32" t="s">
        <v>109</v>
      </c>
      <c r="G66" s="33">
        <v>-600</v>
      </c>
    </row>
    <row r="67" spans="1:7" s="32" customFormat="1" x14ac:dyDescent="0.25">
      <c r="A67" s="31"/>
      <c r="E67" s="22" t="s">
        <v>53</v>
      </c>
      <c r="F67" s="32" t="s">
        <v>110</v>
      </c>
      <c r="G67" s="33">
        <v>-1000</v>
      </c>
    </row>
    <row r="68" spans="1:7" s="32" customFormat="1" x14ac:dyDescent="0.25">
      <c r="A68" s="31"/>
      <c r="E68" s="22" t="s">
        <v>61</v>
      </c>
      <c r="F68" s="32" t="s">
        <v>111</v>
      </c>
      <c r="G68" s="33">
        <v>-2800</v>
      </c>
    </row>
    <row r="69" spans="1:7" s="32" customFormat="1" x14ac:dyDescent="0.25">
      <c r="A69" s="31"/>
      <c r="E69" s="22" t="s">
        <v>61</v>
      </c>
      <c r="F69" s="32" t="s">
        <v>112</v>
      </c>
      <c r="G69" s="33">
        <v>-520</v>
      </c>
    </row>
    <row r="70" spans="1:7" s="32" customFormat="1" x14ac:dyDescent="0.25">
      <c r="A70" s="31"/>
      <c r="E70" s="22" t="s">
        <v>61</v>
      </c>
      <c r="F70" s="32" t="s">
        <v>112</v>
      </c>
      <c r="G70" s="33">
        <v>-600</v>
      </c>
    </row>
    <row r="71" spans="1:7" s="32" customFormat="1" x14ac:dyDescent="0.25">
      <c r="A71" s="31"/>
      <c r="E71" s="32" t="s">
        <v>52</v>
      </c>
      <c r="F71" s="32" t="s">
        <v>113</v>
      </c>
      <c r="G71" s="33">
        <v>-25200</v>
      </c>
    </row>
    <row r="72" spans="1:7" s="32" customFormat="1" x14ac:dyDescent="0.25">
      <c r="A72" s="31"/>
      <c r="E72" s="22" t="s">
        <v>53</v>
      </c>
      <c r="F72" s="32" t="s">
        <v>114</v>
      </c>
      <c r="G72" s="33">
        <v>-1200</v>
      </c>
    </row>
    <row r="73" spans="1:7" s="32" customFormat="1" x14ac:dyDescent="0.25">
      <c r="A73" s="31"/>
      <c r="E73" s="22" t="s">
        <v>53</v>
      </c>
      <c r="F73" s="32" t="s">
        <v>115</v>
      </c>
      <c r="G73" s="33">
        <v>-300</v>
      </c>
    </row>
    <row r="74" spans="1:7" s="32" customFormat="1" x14ac:dyDescent="0.25">
      <c r="A74" s="31"/>
      <c r="E74" s="22" t="s">
        <v>53</v>
      </c>
      <c r="F74" s="32" t="s">
        <v>116</v>
      </c>
      <c r="G74" s="33">
        <v>-1500</v>
      </c>
    </row>
    <row r="75" spans="1:7" s="32" customFormat="1" x14ac:dyDescent="0.25">
      <c r="A75" s="31"/>
      <c r="E75" s="32" t="s">
        <v>35</v>
      </c>
      <c r="F75" s="32" t="s">
        <v>117</v>
      </c>
      <c r="G75" s="33">
        <v>-10600</v>
      </c>
    </row>
    <row r="76" spans="1:7" s="32" customFormat="1" x14ac:dyDescent="0.25">
      <c r="A76" s="31"/>
      <c r="E76" s="32" t="s">
        <v>35</v>
      </c>
      <c r="F76" s="32" t="s">
        <v>118</v>
      </c>
      <c r="G76" s="33">
        <v>-750</v>
      </c>
    </row>
    <row r="77" spans="1:7" s="32" customFormat="1" x14ac:dyDescent="0.25">
      <c r="A77" s="31"/>
      <c r="E77" s="32" t="s">
        <v>35</v>
      </c>
      <c r="F77" s="32" t="s">
        <v>119</v>
      </c>
      <c r="G77" s="33">
        <v>-20750</v>
      </c>
    </row>
    <row r="78" spans="1:7" s="32" customFormat="1" x14ac:dyDescent="0.25">
      <c r="A78" s="31"/>
      <c r="E78" s="32" t="s">
        <v>35</v>
      </c>
      <c r="F78" s="32" t="s">
        <v>120</v>
      </c>
      <c r="G78" s="33">
        <v>-14770</v>
      </c>
    </row>
    <row r="79" spans="1:7" s="32" customFormat="1" x14ac:dyDescent="0.25">
      <c r="A79" s="31"/>
      <c r="E79" s="32" t="s">
        <v>35</v>
      </c>
      <c r="F79" s="32" t="s">
        <v>121</v>
      </c>
      <c r="G79" s="33">
        <v>-1400</v>
      </c>
    </row>
    <row r="80" spans="1:7" s="32" customFormat="1" x14ac:dyDescent="0.25">
      <c r="A80" s="31"/>
      <c r="E80" s="32" t="s">
        <v>35</v>
      </c>
      <c r="F80" s="32" t="s">
        <v>122</v>
      </c>
      <c r="G80" s="33">
        <v>-1060</v>
      </c>
    </row>
    <row r="81" spans="1:7" s="32" customFormat="1" x14ac:dyDescent="0.25">
      <c r="A81" s="31"/>
      <c r="E81" s="22" t="s">
        <v>61</v>
      </c>
      <c r="F81" s="32" t="s">
        <v>85</v>
      </c>
      <c r="G81" s="33">
        <v>-1000</v>
      </c>
    </row>
    <row r="82" spans="1:7" s="32" customFormat="1" x14ac:dyDescent="0.25">
      <c r="A82" s="31"/>
      <c r="E82" s="22" t="s">
        <v>61</v>
      </c>
      <c r="F82" s="32" t="s">
        <v>123</v>
      </c>
      <c r="G82" s="33">
        <v>-1000</v>
      </c>
    </row>
    <row r="83" spans="1:7" s="32" customFormat="1" x14ac:dyDescent="0.25">
      <c r="A83" s="31"/>
      <c r="E83" s="22" t="s">
        <v>61</v>
      </c>
      <c r="F83" s="32" t="s">
        <v>124</v>
      </c>
      <c r="G83" s="33">
        <v>-1000</v>
      </c>
    </row>
    <row r="84" spans="1:7" s="32" customFormat="1" x14ac:dyDescent="0.25">
      <c r="A84" s="31"/>
      <c r="E84" s="22" t="s">
        <v>61</v>
      </c>
      <c r="F84" s="32" t="s">
        <v>125</v>
      </c>
      <c r="G84" s="33">
        <v>-1000</v>
      </c>
    </row>
    <row r="85" spans="1:7" s="32" customFormat="1" x14ac:dyDescent="0.25">
      <c r="A85" s="31"/>
      <c r="E85" s="22" t="s">
        <v>61</v>
      </c>
      <c r="F85" s="32" t="s">
        <v>126</v>
      </c>
      <c r="G85" s="33">
        <v>-1400</v>
      </c>
    </row>
    <row r="86" spans="1:7" s="32" customFormat="1" x14ac:dyDescent="0.25">
      <c r="A86" s="31"/>
      <c r="E86" s="22" t="s">
        <v>61</v>
      </c>
      <c r="F86" s="32" t="s">
        <v>127</v>
      </c>
      <c r="G86" s="33">
        <v>-1000</v>
      </c>
    </row>
    <row r="87" spans="1:7" s="32" customFormat="1" x14ac:dyDescent="0.25">
      <c r="A87" s="31"/>
      <c r="E87" s="22" t="s">
        <v>61</v>
      </c>
      <c r="F87" s="32" t="s">
        <v>128</v>
      </c>
      <c r="G87" s="33">
        <v>-1000</v>
      </c>
    </row>
    <row r="88" spans="1:7" s="32" customFormat="1" x14ac:dyDescent="0.25">
      <c r="A88" s="31"/>
      <c r="E88" s="22" t="s">
        <v>61</v>
      </c>
      <c r="F88" s="32" t="s">
        <v>129</v>
      </c>
      <c r="G88" s="33">
        <v>-1000</v>
      </c>
    </row>
    <row r="89" spans="1:7" s="32" customFormat="1" x14ac:dyDescent="0.25">
      <c r="A89" s="31"/>
      <c r="E89" s="22" t="s">
        <v>61</v>
      </c>
      <c r="F89" s="32" t="s">
        <v>130</v>
      </c>
      <c r="G89" s="33">
        <v>-1000</v>
      </c>
    </row>
    <row r="90" spans="1:7" s="32" customFormat="1" x14ac:dyDescent="0.25">
      <c r="A90" s="31"/>
      <c r="E90" s="22" t="s">
        <v>61</v>
      </c>
      <c r="F90" s="32" t="s">
        <v>131</v>
      </c>
      <c r="G90" s="33">
        <v>-1000</v>
      </c>
    </row>
    <row r="91" spans="1:7" s="32" customFormat="1" x14ac:dyDescent="0.25">
      <c r="A91" s="31"/>
      <c r="E91" s="22" t="s">
        <v>61</v>
      </c>
      <c r="F91" s="32" t="s">
        <v>132</v>
      </c>
      <c r="G91" s="33">
        <v>-1000</v>
      </c>
    </row>
    <row r="92" spans="1:7" s="32" customFormat="1" x14ac:dyDescent="0.25">
      <c r="A92" s="31"/>
      <c r="E92" s="22" t="s">
        <v>61</v>
      </c>
      <c r="F92" s="32" t="s">
        <v>133</v>
      </c>
      <c r="G92" s="33">
        <v>-1000</v>
      </c>
    </row>
    <row r="93" spans="1:7" s="32" customFormat="1" x14ac:dyDescent="0.25">
      <c r="A93" s="31"/>
      <c r="E93" s="22" t="s">
        <v>61</v>
      </c>
      <c r="F93" s="32" t="s">
        <v>134</v>
      </c>
      <c r="G93" s="33">
        <v>-1000</v>
      </c>
    </row>
    <row r="94" spans="1:7" s="32" customFormat="1" x14ac:dyDescent="0.25">
      <c r="A94" s="31"/>
      <c r="E94" s="22" t="s">
        <v>61</v>
      </c>
      <c r="F94" s="32" t="s">
        <v>135</v>
      </c>
      <c r="G94" s="33">
        <v>-1000</v>
      </c>
    </row>
    <row r="95" spans="1:7" s="32" customFormat="1" x14ac:dyDescent="0.25">
      <c r="A95" s="31"/>
      <c r="E95" s="22" t="s">
        <v>61</v>
      </c>
      <c r="F95" s="32" t="s">
        <v>136</v>
      </c>
      <c r="G95" s="33">
        <v>-5360</v>
      </c>
    </row>
    <row r="96" spans="1:7" s="32" customFormat="1" x14ac:dyDescent="0.25">
      <c r="A96" s="31"/>
      <c r="E96" s="32" t="s">
        <v>55</v>
      </c>
      <c r="F96" s="32" t="s">
        <v>137</v>
      </c>
      <c r="G96" s="33">
        <v>-13348</v>
      </c>
    </row>
    <row r="97" spans="1:9" s="32" customFormat="1" x14ac:dyDescent="0.25">
      <c r="A97" s="31"/>
      <c r="G97" s="33"/>
    </row>
    <row r="98" spans="1:9" x14ac:dyDescent="0.25">
      <c r="A98" s="4"/>
      <c r="G98" s="5"/>
    </row>
    <row r="99" spans="1:9" ht="15.75" thickBot="1" x14ac:dyDescent="0.3">
      <c r="A99" s="6"/>
      <c r="B99" s="6"/>
      <c r="C99" s="6"/>
      <c r="D99" s="6"/>
      <c r="E99" s="6"/>
      <c r="F99" s="6" t="s">
        <v>32</v>
      </c>
      <c r="G99" s="7">
        <f>SUM(G5:G98)</f>
        <v>-840685.95</v>
      </c>
      <c r="H99" s="6"/>
      <c r="I99" s="6"/>
    </row>
    <row r="100" spans="1:9" ht="15.75" thickTop="1" x14ac:dyDescent="0.25"/>
    <row r="101" spans="1:9" x14ac:dyDescent="0.25">
      <c r="G101" s="5"/>
    </row>
  </sheetData>
  <autoFilter ref="E1:E13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Actual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dcterms:created xsi:type="dcterms:W3CDTF">2016-06-13T08:41:15Z</dcterms:created>
  <dcterms:modified xsi:type="dcterms:W3CDTF">2016-06-30T16:42:56Z</dcterms:modified>
</cp:coreProperties>
</file>