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44" windowWidth="14376" windowHeight="6096"/>
  </bookViews>
  <sheets>
    <sheet name="Flowsheet NYLA liquid &amp;compost" sheetId="2" r:id="rId1"/>
    <sheet name="Sheet1" sheetId="4" r:id="rId2"/>
    <sheet name="Sheet2" sheetId="5" r:id="rId3"/>
    <sheet name="Sheet3" sheetId="6" r:id="rId4"/>
    <sheet name="Sheet4" sheetId="7" r:id="rId5"/>
    <sheet name="Sheet5" sheetId="8" r:id="rId6"/>
    <sheet name="Sheet6" sheetId="9" r:id="rId7"/>
  </sheets>
  <definedNames>
    <definedName name="_xlnm.Print_Area" localSheetId="0">'Flowsheet NYLA liquid &amp;compost'!$A$1:$R$89</definedName>
  </definedNames>
  <calcPr calcId="144525"/>
  <fileRecoveryPr repairLoad="1"/>
</workbook>
</file>

<file path=xl/calcChain.xml><?xml version="1.0" encoding="utf-8"?>
<calcChain xmlns="http://schemas.openxmlformats.org/spreadsheetml/2006/main">
  <c r="B48" i="2" l="1"/>
  <c r="I74" i="2"/>
  <c r="I72" i="2"/>
  <c r="I71" i="2"/>
  <c r="I44" i="2" l="1"/>
  <c r="I43" i="2"/>
  <c r="B46" i="2"/>
  <c r="F9" i="4"/>
  <c r="F66" i="2"/>
  <c r="I70" i="2" s="1"/>
  <c r="I69" i="2" l="1"/>
  <c r="I19" i="2"/>
  <c r="I20" i="2"/>
  <c r="I21" i="2"/>
  <c r="I22" i="2"/>
  <c r="I18" i="2"/>
  <c r="L22" i="2"/>
  <c r="I73" i="2" l="1"/>
</calcChain>
</file>

<file path=xl/sharedStrings.xml><?xml version="1.0" encoding="utf-8"?>
<sst xmlns="http://schemas.openxmlformats.org/spreadsheetml/2006/main" count="324" uniqueCount="273">
  <si>
    <t>Background</t>
    <phoneticPr fontId="1"/>
  </si>
  <si>
    <t>Objective</t>
    <phoneticPr fontId="1"/>
  </si>
  <si>
    <t>Experimental condition</t>
    <phoneticPr fontId="1"/>
  </si>
  <si>
    <t>Yogurt (Lacto bacillus)</t>
    <phoneticPr fontId="1"/>
  </si>
  <si>
    <t>Yeast  (Yeast)</t>
    <phoneticPr fontId="1"/>
  </si>
  <si>
    <t>unit</t>
    <phoneticPr fontId="1"/>
  </si>
  <si>
    <t>piece</t>
    <phoneticPr fontId="1"/>
  </si>
  <si>
    <t>g</t>
    <phoneticPr fontId="1"/>
  </si>
  <si>
    <t>Crushed Natto (Natto bacillus)</t>
    <phoneticPr fontId="1"/>
  </si>
  <si>
    <t>piece/L</t>
    <phoneticPr fontId="1"/>
  </si>
  <si>
    <t>g/L</t>
    <phoneticPr fontId="1"/>
  </si>
  <si>
    <t>L by water</t>
  </si>
  <si>
    <t>gN/L</t>
    <phoneticPr fontId="1"/>
  </si>
  <si>
    <t>=</t>
    <phoneticPr fontId="1"/>
  </si>
  <si>
    <t>Add</t>
    <phoneticPr fontId="1"/>
  </si>
  <si>
    <t>30L bucket</t>
    <phoneticPr fontId="1"/>
  </si>
  <si>
    <t>pH=</t>
    <phoneticPr fontId="1"/>
  </si>
  <si>
    <t xml:space="preserve"> 5～７</t>
    <phoneticPr fontId="1"/>
  </si>
  <si>
    <t>Condition</t>
    <phoneticPr fontId="1"/>
  </si>
  <si>
    <t>Check</t>
    <phoneticPr fontId="1"/>
  </si>
  <si>
    <t>evaluation criteria</t>
    <phoneticPr fontId="1"/>
  </si>
  <si>
    <t>Top is clear and precipitation is on the bottom.</t>
    <phoneticPr fontId="1"/>
  </si>
  <si>
    <t>Miso (Nitrogen source, Aspergillums oryzae)</t>
  </si>
  <si>
    <t xml:space="preserve">temperature:30-40degree </t>
  </si>
  <si>
    <t>Good smell (like liquor)</t>
  </si>
  <si>
    <t>Seed</t>
    <phoneticPr fontId="1"/>
  </si>
  <si>
    <t>Main</t>
    <phoneticPr fontId="1"/>
  </si>
  <si>
    <t>*2</t>
    <phoneticPr fontId="1"/>
  </si>
  <si>
    <t>L Seed is added</t>
    <phoneticPr fontId="1"/>
  </si>
  <si>
    <t>Batch End：1week?</t>
    <phoneticPr fontId="1"/>
  </si>
  <si>
    <t>Macadamia Husks</t>
    <phoneticPr fontId="1"/>
  </si>
  <si>
    <t>NAYL liquid</t>
    <phoneticPr fontId="1"/>
  </si>
  <si>
    <t xml:space="preserve">L </t>
    <phoneticPr fontId="1"/>
  </si>
  <si>
    <t>t</t>
    <phoneticPr fontId="1"/>
  </si>
  <si>
    <t>under the roof or covered by sheet</t>
    <phoneticPr fontId="1"/>
  </si>
  <si>
    <t>Husk</t>
    <phoneticPr fontId="1"/>
  </si>
  <si>
    <t xml:space="preserve">Use for flower </t>
    <phoneticPr fontId="1"/>
  </si>
  <si>
    <t>Final output</t>
    <phoneticPr fontId="1"/>
  </si>
  <si>
    <t xml:space="preserve">Use for compost, sanitalization,provide to villagers </t>
    <phoneticPr fontId="1"/>
  </si>
  <si>
    <t xml:space="preserve">estimated </t>
    <phoneticPr fontId="1"/>
  </si>
  <si>
    <t>t</t>
    <phoneticPr fontId="1"/>
  </si>
  <si>
    <t xml:space="preserve">t   density is </t>
    <phoneticPr fontId="1"/>
  </si>
  <si>
    <t>Coffee pulp</t>
    <phoneticPr fontId="1"/>
  </si>
  <si>
    <t>※http://www.pref.ehime.jp/h30103/sangiken/alls/etc/documents/ai-1.pdf</t>
    <phoneticPr fontId="1"/>
  </si>
  <si>
    <t>http://www.pref.ehime.jp/h30103/sangiken/gijutu/documents/syuseiai-2.pdf</t>
    <phoneticPr fontId="1"/>
  </si>
  <si>
    <t>This compost is sold to flower farmers as a good compost.</t>
    <phoneticPr fontId="1"/>
  </si>
  <si>
    <t>Total</t>
    <phoneticPr fontId="1"/>
  </si>
  <si>
    <t>L</t>
    <phoneticPr fontId="1"/>
  </si>
  <si>
    <t xml:space="preserve">L by water </t>
    <phoneticPr fontId="1"/>
  </si>
  <si>
    <t xml:space="preserve">adjust to </t>
    <phoneticPr fontId="1"/>
  </si>
  <si>
    <t>use 1000L tank</t>
    <phoneticPr fontId="1"/>
  </si>
  <si>
    <t>Don't enter the tank (You will die by high CO2!!!!!)</t>
    <phoneticPr fontId="1"/>
  </si>
  <si>
    <t>PH=3～4</t>
    <phoneticPr fontId="1"/>
  </si>
  <si>
    <t>% by weight</t>
    <phoneticPr fontId="1"/>
  </si>
  <si>
    <t>% by weight</t>
    <phoneticPr fontId="1"/>
  </si>
  <si>
    <t>Adjust moisture rate to 60%</t>
    <phoneticPr fontId="1"/>
  </si>
  <si>
    <t xml:space="preserve">temperature:50-70 degree </t>
    <phoneticPr fontId="1"/>
  </si>
  <si>
    <t>Keep moisture 60％ (more than 40%)</t>
    <phoneticPr fontId="1"/>
  </si>
  <si>
    <t>Evaluation criteria</t>
    <phoneticPr fontId="1"/>
  </si>
  <si>
    <t xml:space="preserve"> Temperature does not increase.</t>
    <phoneticPr fontId="1"/>
  </si>
  <si>
    <t>６１．珈琲のカスの成分は？</t>
  </si>
  <si>
    <t>　　珈琲のパルプの化学成分は、品種、栽培地、生豆精製法などでかなり異なる数値が報告されて代表的と考えられるものは、 </t>
  </si>
  <si>
    <t>租繊維</t>
  </si>
  <si>
    <t>12～20％</t>
  </si>
  <si>
    <t>ペクチン質</t>
  </si>
  <si>
    <t>遊離糖</t>
  </si>
  <si>
    <t>10～14％</t>
  </si>
  <si>
    <t>租タンパク質</t>
  </si>
  <si>
    <t>11～12％</t>
  </si>
  <si>
    <t>灰分</t>
  </si>
  <si>
    <t>6～7％</t>
  </si>
  <si>
    <t>カフェイン</t>
  </si>
  <si>
    <t>クロロゲン酸類</t>
  </si>
  <si>
    <t>タンニン</t>
  </si>
  <si>
    <t>1.8～8.6％</t>
  </si>
  <si>
    <t>リグニン</t>
  </si>
  <si>
    <t>コーヒー酸</t>
  </si>
  <si>
    <t>　　で、パルプを家畜の飼料に10％以上配合すると成長が阻害されるのは、主にカフェインとタンニンのためと考えれております。</t>
  </si>
  <si>
    <t>Result and Discussion Table 2 . Comparative Analysis of Different Parameters of Manure Sr.No Manure N (%) P (%) K (%) MC (%) OM (%) pH EC μS 1. Cow 0.57 0.15 1.22 31 80.38 7.85 0.36 2. Horse 0.73 0.058 0.996 27 84.75 6.45 0.44 3. Goat 1.37 0.30 0.98 26 78.54 7.19 0.22 4. Chicken 2.06 0.25 1.24 7.7 68.67 6.65 0.13</t>
    <phoneticPr fontId="1"/>
  </si>
  <si>
    <t>http://www.ijappjournal.com/wp-content/uploads/2013/07/3360-3365.pdf</t>
    <phoneticPr fontId="1"/>
  </si>
  <si>
    <t>http://bernalilloextension.nmsu.edu/mastercomposter/documents/2015-mc-project-bw.pdf</t>
  </si>
  <si>
    <t>Goat manure C/N is 12:1-18:1</t>
    <phoneticPr fontId="1"/>
  </si>
  <si>
    <t>環境浄化微生物（えひめAI-1・えひめAI-2）</t>
  </si>
  <si>
    <r>
      <t>印刷用ページを表示</t>
    </r>
    <r>
      <rPr>
        <u/>
        <sz val="11"/>
        <color theme="10"/>
        <rFont val="ＭＳ Ｐゴシック"/>
        <family val="3"/>
        <charset val="128"/>
        <scheme val="minor"/>
      </rPr>
      <t>　掲載日：2015年5月19日更新</t>
    </r>
  </si>
  <si>
    <r>
      <t>環境浄化微生物（えひめAI-1）による河川浄化計画</t>
    </r>
    <r>
      <rPr>
        <sz val="8"/>
        <color theme="1"/>
        <rFont val="MS PGothic"/>
        <family val="3"/>
      </rPr>
      <t> / </t>
    </r>
    <r>
      <rPr>
        <u/>
        <sz val="8"/>
        <color rgb="FF551A8B"/>
        <rFont val="MS PGothic"/>
        <family val="3"/>
      </rPr>
      <t>えひめAI-1・えひめAI-2 とは</t>
    </r>
  </si>
  <si>
    <r>
      <t>えひめAI-1による水質向上・汚泥の削減・消臭のしくみ</t>
    </r>
    <r>
      <rPr>
        <sz val="8"/>
        <color theme="1"/>
        <rFont val="MS PGothic"/>
        <family val="3"/>
      </rPr>
      <t> / </t>
    </r>
    <r>
      <rPr>
        <u/>
        <sz val="8"/>
        <color rgb="FF551A8B"/>
        <rFont val="MS PGothic"/>
        <family val="3"/>
      </rPr>
      <t>えひめAI-1の使い方</t>
    </r>
  </si>
  <si>
    <r>
      <t>鬼北町におけるえひめAI-1の活用</t>
    </r>
    <r>
      <rPr>
        <sz val="8"/>
        <color theme="1"/>
        <rFont val="MS PGothic"/>
        <family val="3"/>
      </rPr>
      <t> / </t>
    </r>
    <r>
      <rPr>
        <u/>
        <sz val="8"/>
        <color rgb="FF551A8B"/>
        <rFont val="MS PGothic"/>
        <family val="3"/>
      </rPr>
      <t>浄化槽に対する効果の比較写真</t>
    </r>
  </si>
  <si>
    <t>えひめAI-2の作り方（製造方法）</t>
  </si>
  <si>
    <t>環境浄化微生物（えひめAI-1）による河川浄化計画</t>
  </si>
  <si>
    <t>愛媛県 鬼北町では、えひめAI-1による河川浄化計画を実施しております。</t>
  </si>
  <si>
    <t>◎現況</t>
  </si>
  <si>
    <t>　鬼北町では、浄化槽整備事業や農村集落排水事業が実施され、生活排水処理率が31.1％（平成18年３月現在）となっており、現在、鬼北町下水道化基本構想の元、事業が行われています。しかし、この基本構想が実施されるまでには、長い月日と莫大な経費が必要となります。</t>
  </si>
  <si>
    <t>　一方、四万十川の支流にあたる広見川流域の河川の水質は、ＢＯＤ（生物化学的酸素要求量）・ＤＯ（溶存酸素量）等は基準値を満たしているものの、大腸菌群数が基準値を越えて検出される個所が多い状況にあり、家庭雑排水等の未処理水がこの原因として考えられます。</t>
  </si>
  <si>
    <t>◎目的</t>
  </si>
  <si>
    <t>　家庭雑排水等の処理対策として、環境浄化微生物（えひめAI-1）【読み方　えひめあいいち】を使用し、微生物の力で処理を行い、水質向上、汚泥削減、消臭等の向上を図り、河川への負荷を軽減します。</t>
  </si>
  <si>
    <t>　また、畜産農家の匂いの軽減・糞尿の堆肥化を促進し、水稲・畑作への還元を図り、循環型農業を目指します。</t>
  </si>
  <si>
    <t>えひめAI-1・えひめAI-2 とは</t>
  </si>
  <si>
    <r>
      <t>えひめAI-1とは、</t>
    </r>
    <r>
      <rPr>
        <u/>
        <sz val="11"/>
        <color theme="10"/>
        <rFont val="ＭＳ Ｐゴシック"/>
        <family val="3"/>
        <charset val="128"/>
        <scheme val="minor"/>
      </rPr>
      <t>愛媛県産業技術研究所（旧愛媛県工業技術センター）で開発された【環境浄化微生物】のことです。</t>
    </r>
  </si>
  <si>
    <t>えひめAI-2とは、えひめAI-1を家庭でも簡単に作れるように改良されたものです。</t>
  </si>
  <si>
    <t>　えひめAI-1は環境浄化微生物をアコヤ貝のへい死が続く宇和海の浄化や、工場排水、生活排水の発生源対策として使用できないか、という目的で研究が始まり、愛媛県産業技術研究所（旧愛媛県工業技術センター）で開発されました。</t>
  </si>
  <si>
    <t>　えひめAI-1は酵母（パン酵母）・乳酸菌・納豆菌を糖蜜で発酵培養した液体で、えひめAI-2【読み方　えひめあいに】は納豆、ヨーグルト、ドライイースト等を発酵培養した液体です。</t>
  </si>
  <si>
    <t>　えひめAI-1は産業用に、えひめAI-2は家庭用に開発されたもので、製造方法や材料に若干違いがあるものの、効果は同様です。</t>
  </si>
  <si>
    <t>　すべて食べられるもので作られており、安全で安心して使えます。</t>
  </si>
  <si>
    <t>　えひめAI（あい）の名前は、えひめAI-1開発者　曽我部義明さんが 環境童話「地球の秘密」の作者で1991年に12才で亡くなった坪田愛華さんの「地球への思い」に共感し、愛華さんの【愛】から付けられました。</t>
  </si>
  <si>
    <t>えひめAI-1による水質向上・汚泥の削減・消臭のしくみ</t>
  </si>
  <si>
    <t>◎どうして【えひめAI-1】によって、水質向上・汚泥の削減がおきるのでしょう</t>
  </si>
  <si>
    <r>
      <t>1. 原水に</t>
    </r>
    <r>
      <rPr>
        <b/>
        <sz val="8"/>
        <color theme="1"/>
        <rFont val="MS PGothic"/>
        <family val="3"/>
      </rPr>
      <t>【えひめAI-1】</t>
    </r>
    <r>
      <rPr>
        <sz val="8"/>
        <color theme="1"/>
        <rFont val="MS PGothic"/>
        <family val="3"/>
      </rPr>
      <t>の酵素が働き、油分などの難分離性物質が、食べられやすくなります。</t>
    </r>
  </si>
  <si>
    <r>
      <t>2. 【えひめAI-1】</t>
    </r>
    <r>
      <rPr>
        <sz val="8"/>
        <color theme="1"/>
        <rFont val="MS PGothic"/>
        <family val="3"/>
      </rPr>
      <t>は、在来微生物の餌となり、在来微生物が活性化します。</t>
    </r>
  </si>
  <si>
    <t>3. 各種微生物が増殖するとともに、隠れていた微生物が出現し種の数が増加します。</t>
  </si>
  <si>
    <t>4. それにより、生物種間の食物連鎖が促進されます。</t>
  </si>
  <si>
    <t>5. 微生物が増殖し、ばっ気槽汚泥濃度が上昇し飢餓状態になることにより、共食いが始まり、汚泥の減少が起こります。</t>
  </si>
  <si>
    <t>6. また、汚泥の凝集性が向上します。</t>
  </si>
  <si>
    <r>
      <t>7. さらに、</t>
    </r>
    <r>
      <rPr>
        <b/>
        <sz val="8"/>
        <color theme="1"/>
        <rFont val="MS PGothic"/>
        <family val="3"/>
      </rPr>
      <t>【えひめAI-1】</t>
    </r>
    <r>
      <rPr>
        <sz val="8"/>
        <color theme="1"/>
        <rFont val="MS PGothic"/>
        <family val="3"/>
      </rPr>
      <t>が浄化槽経由で河川に流れる事により土着の微生物の餌となり、土着の微生物が増える事によって、河川や海が浄化されます。</t>
    </r>
  </si>
  <si>
    <t>◎どうして【えひめAI-1】によって、匂いがとれるのでしょう</t>
  </si>
  <si>
    <r>
      <t>　</t>
    </r>
    <r>
      <rPr>
        <b/>
        <sz val="8"/>
        <color theme="1"/>
        <rFont val="MS PGothic"/>
        <family val="3"/>
      </rPr>
      <t>【えひめAI-1】</t>
    </r>
    <r>
      <rPr>
        <sz val="8"/>
        <color theme="1"/>
        <rFont val="MS PGothic"/>
        <family val="3"/>
      </rPr>
      <t>の消臭効果に関しては、アンモニアやアミンなどのアルカリ性臭気の消臭と腐敗性臭気の消臭に関し、中和や腐敗抑制などの機能が推定されています。</t>
    </r>
  </si>
  <si>
    <t>えひめAI-1の使い方</t>
  </si>
  <si>
    <t>　えひめAI-1の使い方をご紹介します。えひめAI-2につきましても、同じ方法で使用して下さい。</t>
  </si>
  <si>
    <t>◎注意</t>
  </si>
  <si>
    <t>えひめＡＩ－１・ＡＩ－２は環境用資材ですので、飲用や人体への使用は絶対に行わないでください。</t>
  </si>
  <si>
    <t>【効果】</t>
  </si>
  <si>
    <t>1. 浄化槽に使用した場合、スカム・汚泥の減少、消臭効果</t>
  </si>
  <si>
    <t>汲み取り式のトイレに使用した場合でも悪臭抑制、ハエ等の発生を抑制</t>
  </si>
  <si>
    <t>2. 家畜の糞尿に使用した場合、堆肥の発酵期間の短縮、悪臭の抑制</t>
  </si>
  <si>
    <t>3. 配管、排水路に使用した場合、水質浄化</t>
  </si>
  <si>
    <t>【えひめAI-1の使い方】</t>
  </si>
  <si>
    <t>(1) 台所での使用方法</t>
  </si>
  <si>
    <t>1. 食器を洗うときは、【えひめAI-1】をコップ一杯分（180cc～200cc）入れ、食器につけ置きしてから洗います。えひめAI-1に含まれる酵素が油分を細かく分解します。特に汚れのひどいものは、タワシに原液をつけて洗います。</t>
  </si>
  <si>
    <t>2. まな板の上にティッシュペーパーをかぶせ、【えひめAI-1】の原液を一面に垂らして一晩そのまま放置。翌日タワシでこすると、しつこい汚れもきれいに落ちます。</t>
  </si>
  <si>
    <t>3. 油で汚れた換気扇は、【えひめAI-1】を入れた容器の底に溜まったオリの部分を直接つけ、一晩置き、油が浮いてきたら、布やティッシュペーパーでふき取ります。</t>
  </si>
  <si>
    <t>4. 寝る前に【えひめAI-1】コップ一杯分（180cc～200cc）流すと、流しの匂いや配水管のヌメリが取れます。また、排水路や浄化槽もきれいになります。</t>
  </si>
  <si>
    <t>5. 生ごみに霧吹きなどで少量吹きかけておくと、生ごみ特有の嫌なにおいが消えます。</t>
  </si>
  <si>
    <t>(2) トイレでの使用方法</t>
  </si>
  <si>
    <t>1. 使用後、【えひめAI-1】を便器に適量（100cc程度）流すと、便器に汚れがつきにくくなり、不快な悪臭も消し去ります。</t>
  </si>
  <si>
    <t>2. 寝る前にコップ一杯分（180cc～200cc）を便器にかけ流しておくと、汚れがつきにくくなり、排水管のぬめりもなくなります。</t>
  </si>
  <si>
    <t>(3) 洗濯での使用方法</t>
  </si>
  <si>
    <t>1. 洗濯機の中に【えひめAI-1】を適量（100cc程度）入れ、そのまま一晩つけ置きし、翌日洗います。ワイシャツの襟汚れなども、洗剤を使わなくても驚くほど汚れが落ちます。</t>
  </si>
  <si>
    <t>2. つけ置き洗いをすることにより、洗濯槽の中もきれいになります。</t>
  </si>
  <si>
    <t>3. 特に汚れのひどい部分には原液をにじませておくと効果的です。</t>
  </si>
  <si>
    <t>4. えひめAI-1特有のにおいは洗濯物が乾けば全くしなくなります。</t>
  </si>
  <si>
    <t>(4) お風呂場での使用方法</t>
  </si>
  <si>
    <t>1. 寝る前にコップ一杯分(180cc～200cc)を浴槽に入れ、軽くかき混ぜてください。湯アカが落ち、循環式ボイラーの配管内部の湯アカが落ちます。汚れも洗剤を使わなくてもこすり洗いだけで落ちます。また、天井などのカビも少なくなります。</t>
  </si>
  <si>
    <t>2. お風呂のお湯を排水溝に流すだけで、ヌメリや汚れがすっきり落ちます。</t>
  </si>
  <si>
    <t>(5) お庭での使用方法</t>
  </si>
  <si>
    <t>1. 【えひめAI-1】500倍～1,000倍に薄めて野菜・草花の株元や葉面に散布すると、生育促進などに効果があります。（植物活性剤としての効果）</t>
  </si>
  <si>
    <t>(6) 浄化槽での使用方法</t>
  </si>
  <si>
    <t>1. 台所やトイレ、お風呂で使用することにより浄化槽までの配管の臭いやヌメリがきれいになります。</t>
  </si>
  <si>
    <t>2. 浄化槽に【えひめAI-1】が流れ込むことにより浄化槽内の微生物が活性化してスカム(気泡によって浮き上がった汚泥)や汚泥が減少し、アンモニア臭などの不快なにおいを消臭します。</t>
  </si>
  <si>
    <t>3. ２週間に１回、250ccを目安に使用してもらうだけで効果があります。（使いすぎると逆に汚泥が増加する恐れがあります。）</t>
  </si>
  <si>
    <t>(6) 【えひめAI-1】その他の利用方法</t>
  </si>
  <si>
    <t>1. 汚れのひどい排水路などに適量流すことにより、悪臭が抑えられ、ヘドロなども減少します。ある程度の期間、定期的に続けてください。</t>
  </si>
  <si>
    <t>2. 家畜糞尿に散布することにより消臭や発酵が促進します。発酵期間が短縮され、発酵温度も高くなり、ハエなどの発生抑制効果があります。ただし、殺虫剤としての効能はありません。</t>
  </si>
  <si>
    <t>3. 微生物の活動が活性化するためボカシ作り、堆肥作り、家畜糞尿処理、土作り等の農業分野にも利用できます。</t>
  </si>
  <si>
    <t>※　いずれの場合も定期的に継続して使用下さい。</t>
  </si>
  <si>
    <t>鬼北町におけるえひめAI-1の活用</t>
  </si>
  <si>
    <t>　環境浄化微生物「えひめAI-1」は、酵母・乳酸菌（ヨーグルト菌）・納豆菌を主体に糖蜜・水を用いて発酵させた酵素を含む発酵培養液で動物、人には無害の環境にやさしい複合微生物です。</t>
  </si>
  <si>
    <t>　鬼北町役場 環境保全課においては、平成14年に愛媛県工業技術センター（現　愛媛県産業技術研究所）で開発中であった「えひめAI-1」に注目し、積極的に効果や製造方法などの学習に取り組みました。</t>
  </si>
  <si>
    <t>　「えひめAI-1」の一般への技術移譲と同時に河川浄化を目的とし、町内での培養液の製造および一般への「えひめAI」普及推進を開始しました。</t>
  </si>
  <si>
    <t>愛媛県 鬼北町 えひめAI-1センター（旧泉保育所）</t>
  </si>
  <si>
    <t>酵母菌</t>
  </si>
  <si>
    <t>えひめあいいち 無料配布タンク</t>
  </si>
  <si>
    <t>　現在では、えひめAI-1の１次培養液、２次培養液を製造し鬼北町内の畜産農家や一般家庭に無料配布を行っています。えひめAI-1に対する評価は「家畜糞尿の悪臭が減った」「堆肥の発酵が早くなった」「ハエの発生が少なくなった」など好評です。</t>
  </si>
  <si>
    <t>　また、合併浄化槽への投入も推進しており「悪臭が減った」「汚泥が少なくなった」「配管の汚物などのこびり付きがなくなった」など設置者や管理業者からの意見があり、この分野でも効果がはっきりと現れています。</t>
  </si>
  <si>
    <r>
      <t>　えひめAI-1独特の発酵臭のため敬遠される方もいますが、</t>
    </r>
    <r>
      <rPr>
        <b/>
        <sz val="9"/>
        <color rgb="FF000000"/>
        <rFont val="MS PGothic"/>
        <family val="3"/>
      </rPr>
      <t>効果は抜群です。</t>
    </r>
  </si>
  <si>
    <t>浄化槽に対する効果の比較写真</t>
  </si>
  <si>
    <t>えひめAI-1を使用していない浄化槽</t>
  </si>
  <si>
    <t>【清掃１か月後から、えひめAI-1を使用開始した】</t>
  </si>
  <si>
    <t>清掃１か月後</t>
  </si>
  <si>
    <t>流入口に汚物が滞留し、スカムも塊となっている</t>
  </si>
  <si>
    <t>清掃２か月後</t>
  </si>
  <si>
    <t>流入口の滞留は解消されており、スカムも大幅に減少している</t>
  </si>
  <si>
    <t>清掃３か月後</t>
  </si>
  <si>
    <t>スカムは更に減少している</t>
  </si>
  <si>
    <t>えひめAI-1使用の浄化槽</t>
  </si>
  <si>
    <t>【えひめAI-1を継続して使用していた浄化槽】</t>
  </si>
  <si>
    <t>清掃後とほとんど変わらない状態が維持されている</t>
  </si>
  <si>
    <t>少量のスカムの浮遊が認められるが良好な状態である</t>
  </si>
  <si>
    <t>スカムの増加は認められるがほとんど変わらない状態である</t>
  </si>
  <si>
    <t> えひめAI-2の作り方（製造方法）</t>
  </si>
  <si>
    <t>　「えひめAI-2」【読み方　えひめあいに】は家庭用で、納豆やヨーグルト等の家庭で簡単に準備できる材料で作ることができます。</t>
  </si>
  <si>
    <t>　また一次培養して作った「えひめAI-2」は、二次培養することにより、簡単に増やせます。</t>
  </si>
  <si>
    <t>【えひめAI-2の製造方法】</t>
  </si>
  <si>
    <t>◎一次培養</t>
  </si>
  <si>
    <t>えひめAI-2を作ります。</t>
  </si>
  <si>
    <t>材料【10リットル分】</t>
  </si>
  <si>
    <t>納豆　約20粒</t>
  </si>
  <si>
    <t>ヨーグルト　500グラム</t>
  </si>
  <si>
    <t>ドライイースト　40グラム</t>
  </si>
  <si>
    <t>砂糖　500グラム</t>
  </si>
  <si>
    <t>水（米のとぎ汁でも可）　約9リットル</t>
  </si>
  <si>
    <t>使用器具</t>
  </si>
  <si>
    <t>ミキサー</t>
  </si>
  <si>
    <t>ヒーター(熱帯魚用ヒーター等)</t>
  </si>
  <si>
    <t>pH試験紙（薬局等で販売されています）</t>
  </si>
  <si>
    <t>1. 納豆、ヨーグルト、ドライイースト、砂糖をはかり、ミキサー に入れる。</t>
  </si>
  <si>
    <t>2. 水（米のとぎ汁）少量を加えて2～3分間ミキシングする。</t>
  </si>
  <si>
    <t>3. ミキシングしたものを漬物樽に移し、残りの水（米のとぎ汁） を加える。</t>
  </si>
  <si>
    <t>4. 35度で1週間培養する。（ヒーター等を使用）</t>
  </si>
  <si>
    <t>5. 培養液のpHをpH試験紙で確認する。</t>
  </si>
  <si>
    <t>6. 培養直後のpHが約5であるのに対し、1週間後に約3～4であればえひめAI-2　一次培養の成功。</t>
  </si>
  <si>
    <t>◎二次培養</t>
  </si>
  <si>
    <t>一次培養で作ったえひめAI-2を増やします。</t>
  </si>
  <si>
    <t>一次培養した液　約1リットル</t>
  </si>
  <si>
    <t>1. 一次培養した液、ドライイースト、砂糖をミキサーに入れて２～３分間ミキシングする。</t>
  </si>
  <si>
    <t>2. ミキシングしたものを漬物樽に移し、残りの水（米のとぎ汁）を加え、35度で1週間培養する。（ヒーター等を使用）</t>
  </si>
  <si>
    <t>3. 培養液のpHをpH試験紙で確認し、約3～4であればえひめAI-2　二次培養の成功。</t>
  </si>
  <si>
    <t>Agitating three times a day  (Morning,Afternoon,Evening)</t>
    <phoneticPr fontId="1"/>
  </si>
  <si>
    <t>NYLA compost</t>
    <phoneticPr fontId="1"/>
  </si>
  <si>
    <t xml:space="preserve"> NYLA Compost</t>
    <phoneticPr fontId="1"/>
  </si>
  <si>
    <t>Table 1. Chemical nutrient composition of the coffee husk compost after three months composting. Nutrient data Composition of coffee husk Composition of the coffee husk compost Moisture (%) 17.3 22.3 OC % 50.8 28.2 N% 1.27 2.07 P% 0.06 0.55 K% 2.46 2.87 Ca% 0.37 0.77 Mg% 0.42 1.01 C/N ratio 40.02 13.6 Source: Dzung et al. (2013)</t>
  </si>
  <si>
    <t>Check</t>
    <phoneticPr fontId="1"/>
  </si>
  <si>
    <t>Top is wrapped but never closed perfectly (gas was generated).</t>
  </si>
  <si>
    <t>Don't close cap perfectly. CO2 gas is generated.</t>
  </si>
  <si>
    <t>L  (specific density is estimated by 1)</t>
  </si>
  <si>
    <t>Aeration: every 2weeks</t>
  </si>
  <si>
    <t xml:space="preserve">High quality means; </t>
    <phoneticPr fontId="1"/>
  </si>
  <si>
    <t>To produce high-quality compost.quiclly.</t>
    <phoneticPr fontId="1"/>
  </si>
  <si>
    <t>Matured</t>
    <phoneticPr fontId="1"/>
  </si>
  <si>
    <t>Increasing microbial activity, water holding capacity, pH, carbon and nitrogen</t>
    <phoneticPr fontId="1"/>
  </si>
  <si>
    <t>Win&amp;Win situation</t>
  </si>
  <si>
    <t>Farmer side</t>
    <phoneticPr fontId="1"/>
  </si>
  <si>
    <t>Reforestratoin</t>
    <phoneticPr fontId="1"/>
  </si>
  <si>
    <t>Stable water supply&gt;&gt;Improve yeild&gt;&gt;Increase income</t>
    <phoneticPr fontId="1"/>
  </si>
  <si>
    <t>Increase income</t>
    <phoneticPr fontId="1"/>
  </si>
  <si>
    <t>Avoid population expansion in urban area</t>
    <phoneticPr fontId="1"/>
  </si>
  <si>
    <t>Avoid flood &amp; forest decline</t>
    <phoneticPr fontId="1"/>
  </si>
  <si>
    <t>Increase income</t>
    <phoneticPr fontId="1"/>
  </si>
  <si>
    <t>Decrease starting risks
Increase income</t>
    <phoneticPr fontId="1"/>
  </si>
  <si>
    <t>Economic forestration</t>
    <phoneticPr fontId="1"/>
  </si>
  <si>
    <t>Build weir</t>
    <phoneticPr fontId="1"/>
  </si>
  <si>
    <t>Establish Pig Bank</t>
    <phoneticPr fontId="1"/>
  </si>
  <si>
    <t>Government side</t>
    <phoneticPr fontId="1"/>
  </si>
  <si>
    <t>Avoid flood &amp;population expansion in urban area</t>
    <phoneticPr fontId="1"/>
  </si>
  <si>
    <t>For connecting Farmer and Governmental policy,</t>
    <phoneticPr fontId="1"/>
  </si>
  <si>
    <t>(Help people to help themselves) &gt;Reduce of starting risk,incentive,motivation(Knowledge transfer),trust(do each other),Invite all stakeholders, Pursuing local leaders</t>
    <phoneticPr fontId="1"/>
  </si>
  <si>
    <t xml:space="preserve"> NYLAliquid</t>
    <phoneticPr fontId="1"/>
  </si>
  <si>
    <t>Improve yield</t>
    <phoneticPr fontId="1"/>
  </si>
  <si>
    <t>①</t>
    <phoneticPr fontId="1"/>
  </si>
  <si>
    <t>②</t>
    <phoneticPr fontId="1"/>
  </si>
  <si>
    <t>③</t>
    <phoneticPr fontId="1"/>
  </si>
  <si>
    <t>Issuee</t>
    <phoneticPr fontId="1"/>
  </si>
  <si>
    <t>Select good bamboo</t>
    <phoneticPr fontId="1"/>
  </si>
  <si>
    <t>Cut bamboo and make all of uniform length (165cm and 90cm)
Remove joint</t>
    <phoneticPr fontId="1"/>
  </si>
  <si>
    <t>Add wood (20%)</t>
    <phoneticPr fontId="1"/>
  </si>
  <si>
    <t>Objective</t>
    <phoneticPr fontId="1"/>
  </si>
  <si>
    <t>Improve charcoal quality by increasing maximum temperature</t>
    <phoneticPr fontId="1"/>
  </si>
  <si>
    <t>Improve productivity</t>
    <phoneticPr fontId="1"/>
  </si>
  <si>
    <t>take time for cutting and remove joint (15person-day for XXkg)</t>
    <phoneticPr fontId="1"/>
  </si>
  <si>
    <t>Yield (%)</t>
  </si>
  <si>
    <t>Prodctivity (kg)</t>
  </si>
  <si>
    <t>Total (kg)</t>
  </si>
  <si>
    <t>Tree (kg)</t>
  </si>
  <si>
    <t>Bamboo (kg)</t>
  </si>
  <si>
    <t>-</t>
  </si>
  <si>
    <r>
      <t>Temperature (</t>
    </r>
    <r>
      <rPr>
        <b/>
        <sz val="16"/>
        <color rgb="FF000000"/>
        <rFont val="ＭＳ Ｐゴシック"/>
        <family val="3"/>
        <charset val="128"/>
      </rPr>
      <t>℃</t>
    </r>
    <r>
      <rPr>
        <b/>
        <sz val="16"/>
        <color rgb="FF000000"/>
        <rFont val="Calibri"/>
        <family val="2"/>
      </rPr>
      <t>)
at 2nd day</t>
    </r>
    <phoneticPr fontId="1"/>
  </si>
  <si>
    <t>front</t>
    <phoneticPr fontId="1"/>
  </si>
  <si>
    <t>back</t>
    <phoneticPr fontId="1"/>
  </si>
  <si>
    <t>-</t>
    <phoneticPr fontId="1"/>
  </si>
  <si>
    <t>Goat manure</t>
    <phoneticPr fontId="1"/>
  </si>
  <si>
    <t>Chicken manure (with rice husks)</t>
    <phoneticPr fontId="1"/>
  </si>
  <si>
    <r>
      <t>Batch End：</t>
    </r>
    <r>
      <rPr>
        <sz val="12"/>
        <color rgb="FFFF0000"/>
        <rFont val="Arial Unicode MS"/>
        <family val="3"/>
        <charset val="128"/>
      </rPr>
      <t>１month? (Normally 3month, but NYLA liquid will accelerate fermentation)</t>
    </r>
    <phoneticPr fontId="1"/>
  </si>
  <si>
    <t>Sell as a high quality compost (Many effective bacteria)</t>
    <phoneticPr fontId="1"/>
  </si>
  <si>
    <t xml:space="preserve">Don't enter tank even after you wash tank </t>
    <phoneticPr fontId="1"/>
  </si>
  <si>
    <t>There are many byproducts in MFLF and they are composted separately.</t>
    <phoneticPr fontId="1"/>
  </si>
  <si>
    <t>If these byproducts are mixed, it will become high value added compost.</t>
    <phoneticPr fontId="1"/>
  </si>
  <si>
    <t>5%</t>
    <phoneticPr fontId="1"/>
  </si>
  <si>
    <t>PH=3-4</t>
    <phoneticPr fontId="1"/>
  </si>
  <si>
    <t>Batch End：3days- 1week?</t>
    <phoneticPr fontId="1"/>
  </si>
  <si>
    <t>Start</t>
    <phoneticPr fontId="1"/>
  </si>
  <si>
    <t>Finish</t>
    <phoneticPr fontId="1"/>
  </si>
  <si>
    <t>pH3-4</t>
    <phoneticPr fontId="1"/>
  </si>
  <si>
    <t>pH5</t>
    <phoneticPr fontId="1"/>
  </si>
  <si>
    <t>Remained bacteria eats oxygen.</t>
  </si>
  <si>
    <r>
      <t>Brown Sugar</t>
    </r>
    <r>
      <rPr>
        <sz val="9"/>
        <color theme="1"/>
        <rFont val="Arial Unicode MS"/>
        <family val="3"/>
        <charset val="128"/>
      </rPr>
      <t xml:space="preserve"> </t>
    </r>
    <r>
      <rPr>
        <sz val="10"/>
        <color theme="1"/>
        <rFont val="Arial Unicode MS"/>
        <family val="3"/>
        <charset val="128"/>
      </rPr>
      <t>→ Cane Molasses (almost 500g/L) can be used</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</si>
</sst>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2">
    <font>
      <sz val="11"/>
      <color theme="1"/>
      <name val="ＭＳ Ｐゴシック"/>
      <family val="2"/>
      <charset val="128"/>
      <scheme val="minor"/>
    </font>
    <font>
      <sz val="6"/>
      <name val="ＭＳ Ｐゴシック"/>
      <family val="2"/>
      <charset val="128"/>
      <scheme val="minor"/>
    </font>
    <font>
      <sz val="12"/>
      <color theme="1"/>
      <name val="Arial Unicode MS"/>
      <family val="3"/>
      <charset val="128"/>
    </font>
    <font>
      <b/>
      <sz val="12"/>
      <color theme="1"/>
      <name val="Arial Unicode MS"/>
      <family val="3"/>
      <charset val="128"/>
    </font>
    <font>
      <sz val="16"/>
      <color theme="1"/>
      <name val="Arial Unicode MS"/>
      <family val="3"/>
      <charset val="128"/>
    </font>
    <font>
      <b/>
      <sz val="18"/>
      <color theme="1"/>
      <name val="Arial Unicode MS"/>
      <family val="3"/>
      <charset val="128"/>
    </font>
    <font>
      <b/>
      <sz val="14"/>
      <color theme="1"/>
      <name val="Arial Unicode MS"/>
      <family val="3"/>
      <charset val="128"/>
    </font>
    <font>
      <b/>
      <sz val="16"/>
      <color theme="1"/>
      <name val="Arial Unicode MS"/>
      <family val="3"/>
      <charset val="128"/>
    </font>
    <font>
      <sz val="10"/>
      <color theme="1"/>
      <name val="Arial Unicode MS"/>
      <family val="3"/>
      <charset val="128"/>
    </font>
    <font>
      <sz val="9"/>
      <color theme="1"/>
      <name val="Arial Unicode MS"/>
      <family val="3"/>
      <charset val="128"/>
    </font>
    <font>
      <u/>
      <sz val="11"/>
      <color theme="10"/>
      <name val="ＭＳ Ｐゴシック"/>
      <family val="2"/>
      <charset val="128"/>
      <scheme val="minor"/>
    </font>
    <font>
      <u/>
      <sz val="10"/>
      <color theme="10"/>
      <name val="ＭＳ Ｐゴシック"/>
      <family val="2"/>
      <charset val="128"/>
      <scheme val="minor"/>
    </font>
    <font>
      <sz val="12"/>
      <color rgb="FFFF0000"/>
      <name val="Arial Unicode MS"/>
      <family val="3"/>
      <charset val="128"/>
    </font>
    <font>
      <sz val="7"/>
      <color rgb="FF000000"/>
      <name val="MS PGothic"/>
      <family val="3"/>
    </font>
    <font>
      <sz val="7"/>
      <color theme="1"/>
      <name val="ＭＳ Ｐゴシック"/>
      <family val="3"/>
      <charset val="128"/>
      <scheme val="minor"/>
    </font>
    <font>
      <sz val="9"/>
      <color rgb="FF000000"/>
      <name val="MS PGothic"/>
      <family val="3"/>
    </font>
    <font>
      <b/>
      <sz val="12"/>
      <color rgb="FF000000"/>
      <name val="MS PGothic"/>
      <family val="3"/>
    </font>
    <font>
      <b/>
      <sz val="10"/>
      <color rgb="FF000000"/>
      <name val="MS PGothic"/>
      <family val="3"/>
    </font>
    <font>
      <sz val="8"/>
      <color theme="1"/>
      <name val="MS PGothic"/>
      <family val="3"/>
    </font>
    <font>
      <u/>
      <sz val="8"/>
      <color rgb="FF551A8B"/>
      <name val="MS PGothic"/>
      <family val="3"/>
    </font>
    <font>
      <b/>
      <sz val="9"/>
      <color rgb="FF000000"/>
      <name val="MS PGothic"/>
      <family val="3"/>
    </font>
    <font>
      <b/>
      <sz val="8"/>
      <color theme="1"/>
      <name val="MS PGothic"/>
      <family val="3"/>
    </font>
    <font>
      <u/>
      <sz val="11"/>
      <color theme="10"/>
      <name val="ＭＳ Ｐゴシック"/>
      <family val="3"/>
      <charset val="128"/>
      <scheme val="minor"/>
    </font>
    <font>
      <sz val="11"/>
      <color theme="1"/>
      <name val="Arial Unicode MS"/>
      <family val="3"/>
      <charset val="128"/>
    </font>
    <font>
      <b/>
      <sz val="11"/>
      <color theme="1"/>
      <name val="Arial Unicode MS"/>
      <family val="3"/>
      <charset val="128"/>
    </font>
    <font>
      <sz val="18"/>
      <name val="Arial"/>
      <family val="2"/>
    </font>
    <font>
      <b/>
      <sz val="16"/>
      <color rgb="FF000000"/>
      <name val="Arial"/>
      <family val="2"/>
    </font>
    <font>
      <b/>
      <sz val="16"/>
      <color rgb="FF000000"/>
      <name val="Calibri"/>
      <family val="2"/>
    </font>
    <font>
      <sz val="16"/>
      <color rgb="FF000000"/>
      <name val="Calibri"/>
      <family val="2"/>
    </font>
    <font>
      <b/>
      <sz val="16"/>
      <color rgb="FF000000"/>
      <name val="ＭＳ Ｐゴシック"/>
      <family val="3"/>
      <charset val="128"/>
    </font>
    <font>
      <sz val="18"/>
      <name val="ＭＳ Ｐゴシック"/>
      <family val="3"/>
      <charset val="128"/>
      <scheme val="major"/>
    </font>
    <font>
      <b/>
      <sz val="12"/>
      <color rgb="FFFF0000"/>
      <name val="Arial Unicode MS"/>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DAEEF3"/>
        <bgColor indexed="64"/>
      </patternFill>
    </fill>
    <fill>
      <patternFill patternType="solid">
        <fgColor rgb="FFFDE9D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medium">
        <color rgb="FFC0BFA0"/>
      </left>
      <right style="medium">
        <color rgb="FFC0BFA0"/>
      </right>
      <top style="medium">
        <color rgb="FFC0BFA0"/>
      </top>
      <bottom style="medium">
        <color rgb="FFC0BFA0"/>
      </bottom>
      <diagonal/>
    </border>
    <border>
      <left/>
      <right/>
      <top/>
      <bottom style="medium">
        <color rgb="FF996600"/>
      </bottom>
      <diagonal/>
    </border>
    <border>
      <left style="thick">
        <color rgb="FFBFD0E6"/>
      </left>
      <right/>
      <top/>
      <bottom style="mediumDashed">
        <color rgb="FF999999"/>
      </bottom>
      <diagonal/>
    </border>
    <border>
      <left/>
      <right/>
      <top/>
      <bottom style="mediumDashed">
        <color rgb="FF999999"/>
      </bottom>
      <diagonal/>
    </border>
    <border>
      <left style="medium">
        <color rgb="FFC0BFA0"/>
      </left>
      <right style="medium">
        <color rgb="FFC0BFA0"/>
      </right>
      <top style="medium">
        <color rgb="FFC0BFA0"/>
      </top>
      <bottom/>
      <diagonal/>
    </border>
    <border>
      <left style="medium">
        <color rgb="FFC0BFA0"/>
      </left>
      <right style="medium">
        <color rgb="FFC0BFA0"/>
      </right>
      <top/>
      <bottom/>
      <diagonal/>
    </border>
    <border>
      <left style="medium">
        <color rgb="FFC0BFA0"/>
      </left>
      <right style="medium">
        <color rgb="FFC0BFA0"/>
      </right>
      <top/>
      <bottom style="medium">
        <color rgb="FFC0BFA0"/>
      </bottom>
      <diagonal/>
    </border>
    <border>
      <left style="medium">
        <color rgb="FFC0BFA0"/>
      </left>
      <right/>
      <top style="medium">
        <color rgb="FFC0BFA0"/>
      </top>
      <bottom style="medium">
        <color rgb="FFC0BFA0"/>
      </bottom>
      <diagonal/>
    </border>
    <border>
      <left/>
      <right style="medium">
        <color rgb="FFC0BFA0"/>
      </right>
      <top style="medium">
        <color rgb="FFC0BFA0"/>
      </top>
      <bottom style="medium">
        <color rgb="FFC0BFA0"/>
      </bottom>
      <diagonal/>
    </border>
    <border>
      <left style="medium">
        <color rgb="FFC0BFA0"/>
      </left>
      <right/>
      <top style="medium">
        <color rgb="FFC0BFA0"/>
      </top>
      <bottom/>
      <diagonal/>
    </border>
    <border>
      <left/>
      <right/>
      <top style="medium">
        <color rgb="FFC0BFA0"/>
      </top>
      <bottom/>
      <diagonal/>
    </border>
    <border>
      <left/>
      <right style="medium">
        <color rgb="FFC0BFA0"/>
      </right>
      <top style="medium">
        <color rgb="FFC0BFA0"/>
      </top>
      <bottom/>
      <diagonal/>
    </border>
    <border>
      <left style="medium">
        <color rgb="FFC0BFA0"/>
      </left>
      <right/>
      <top/>
      <bottom style="medium">
        <color rgb="FFC0BFA0"/>
      </bottom>
      <diagonal/>
    </border>
    <border>
      <left/>
      <right/>
      <top/>
      <bottom style="medium">
        <color rgb="FFC0BFA0"/>
      </bottom>
      <diagonal/>
    </border>
    <border>
      <left/>
      <right style="medium">
        <color rgb="FFC0BFA0"/>
      </right>
      <top/>
      <bottom style="medium">
        <color rgb="FFC0BFA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34">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5"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2" borderId="2" xfId="0" applyFont="1" applyFill="1" applyBorder="1">
      <alignment vertical="center"/>
    </xf>
    <xf numFmtId="0" fontId="2" fillId="2" borderId="4" xfId="0" applyFont="1" applyFill="1" applyBorder="1">
      <alignment vertical="center"/>
    </xf>
    <xf numFmtId="0" fontId="2" fillId="2" borderId="1" xfId="0" applyFont="1" applyFill="1" applyBorder="1">
      <alignment vertical="center"/>
    </xf>
    <xf numFmtId="0" fontId="2" fillId="3" borderId="1" xfId="0" applyFont="1" applyFill="1" applyBorder="1" applyAlignment="1">
      <alignment horizontal="center" vertical="center"/>
    </xf>
    <xf numFmtId="0" fontId="2" fillId="3" borderId="4" xfId="0" applyFont="1" applyFill="1" applyBorder="1">
      <alignment vertical="center"/>
    </xf>
    <xf numFmtId="0" fontId="2" fillId="3" borderId="13" xfId="0" applyFont="1" applyFill="1" applyBorder="1" applyAlignment="1">
      <alignment horizontal="center" vertical="center"/>
    </xf>
    <xf numFmtId="0" fontId="2" fillId="3" borderId="7" xfId="0" applyFont="1" applyFill="1" applyBorder="1">
      <alignment vertical="center"/>
    </xf>
    <xf numFmtId="0" fontId="2" fillId="3" borderId="15" xfId="0" applyFont="1" applyFill="1" applyBorder="1" applyAlignment="1">
      <alignment horizontal="center" vertical="center"/>
    </xf>
    <xf numFmtId="0" fontId="2" fillId="3" borderId="12" xfId="0" applyFont="1" applyFill="1" applyBorder="1">
      <alignment vertical="center"/>
    </xf>
    <xf numFmtId="0" fontId="2" fillId="3" borderId="9" xfId="0" applyFont="1" applyFill="1" applyBorder="1">
      <alignment vertical="center"/>
    </xf>
    <xf numFmtId="0" fontId="2" fillId="3" borderId="14" xfId="0" applyFont="1" applyFill="1" applyBorder="1" applyAlignment="1">
      <alignment horizontal="center" vertical="center"/>
    </xf>
    <xf numFmtId="0" fontId="2" fillId="3" borderId="1" xfId="0" applyFont="1" applyFill="1" applyBorder="1">
      <alignment vertical="center"/>
    </xf>
    <xf numFmtId="0" fontId="2" fillId="0" borderId="3" xfId="0" applyFont="1" applyBorder="1">
      <alignment vertical="center"/>
    </xf>
    <xf numFmtId="0" fontId="2" fillId="0" borderId="2" xfId="0" applyFont="1" applyBorder="1" applyAlignment="1">
      <alignment vertical="center" shrinkToFit="1"/>
    </xf>
    <xf numFmtId="0" fontId="2" fillId="3" borderId="13" xfId="0" applyFont="1" applyFill="1" applyBorder="1">
      <alignment vertical="center"/>
    </xf>
    <xf numFmtId="0" fontId="2" fillId="3" borderId="3" xfId="0" applyFont="1" applyFill="1" applyBorder="1">
      <alignment vertical="center"/>
    </xf>
    <xf numFmtId="176" fontId="2" fillId="3" borderId="13" xfId="0" applyNumberFormat="1" applyFont="1" applyFill="1" applyBorder="1" applyAlignment="1">
      <alignment horizontal="center" vertical="center"/>
    </xf>
    <xf numFmtId="1" fontId="2" fillId="3" borderId="1" xfId="0" applyNumberFormat="1" applyFont="1" applyFill="1" applyBorder="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6" fillId="0" borderId="0" xfId="0" applyFont="1">
      <alignment vertical="center"/>
    </xf>
    <xf numFmtId="0" fontId="7" fillId="0" borderId="0" xfId="0" applyFont="1" applyAlignment="1">
      <alignment horizontal="left" vertical="center"/>
    </xf>
    <xf numFmtId="0" fontId="4" fillId="0" borderId="5" xfId="0" applyFont="1" applyBorder="1">
      <alignment vertical="center"/>
    </xf>
    <xf numFmtId="0" fontId="4" fillId="0" borderId="10" xfId="0" applyFont="1" applyBorder="1">
      <alignment vertical="center"/>
    </xf>
    <xf numFmtId="0" fontId="4" fillId="0" borderId="2" xfId="0" applyFont="1" applyBorder="1">
      <alignment vertical="center"/>
    </xf>
    <xf numFmtId="9" fontId="0" fillId="0" borderId="0" xfId="0" applyNumberFormat="1">
      <alignment vertical="center"/>
    </xf>
    <xf numFmtId="9" fontId="2" fillId="0" borderId="0" xfId="0" applyNumberFormat="1" applyFont="1">
      <alignment vertical="center"/>
    </xf>
    <xf numFmtId="0" fontId="8" fillId="0" borderId="0" xfId="0" applyFont="1" applyAlignment="1">
      <alignment vertical="center"/>
    </xf>
    <xf numFmtId="0" fontId="11" fillId="0" borderId="0" xfId="1" applyFont="1" applyAlignment="1">
      <alignment vertical="center"/>
    </xf>
    <xf numFmtId="0" fontId="2" fillId="2" borderId="0" xfId="0" applyFont="1" applyFill="1" applyBorder="1">
      <alignment vertical="center"/>
    </xf>
    <xf numFmtId="0" fontId="2" fillId="2" borderId="6" xfId="0" applyFont="1" applyFill="1" applyBorder="1">
      <alignment vertical="center"/>
    </xf>
    <xf numFmtId="0" fontId="2" fillId="2" borderId="11" xfId="0" applyFont="1" applyFill="1" applyBorder="1">
      <alignment vertical="center"/>
    </xf>
    <xf numFmtId="176" fontId="2" fillId="3" borderId="1" xfId="0" applyNumberFormat="1" applyFont="1" applyFill="1" applyBorder="1">
      <alignment vertical="center"/>
    </xf>
    <xf numFmtId="0" fontId="2" fillId="2" borderId="12" xfId="0" applyFont="1" applyFill="1" applyBorder="1">
      <alignment vertical="center"/>
    </xf>
    <xf numFmtId="0" fontId="2" fillId="2" borderId="3" xfId="0" applyFont="1" applyFill="1" applyBorder="1">
      <alignment vertical="center"/>
    </xf>
    <xf numFmtId="0" fontId="2" fillId="0" borderId="11" xfId="0" applyFont="1" applyBorder="1" applyAlignment="1">
      <alignment horizontal="right" vertical="center"/>
    </xf>
    <xf numFmtId="0" fontId="0" fillId="4" borderId="0" xfId="0" applyFill="1">
      <alignment vertical="center"/>
    </xf>
    <xf numFmtId="0" fontId="13" fillId="4" borderId="0" xfId="0" applyFont="1" applyFill="1" applyAlignment="1">
      <alignment vertical="center" wrapText="1"/>
    </xf>
    <xf numFmtId="0" fontId="14" fillId="4" borderId="16" xfId="0" applyFont="1" applyFill="1" applyBorder="1" applyAlignment="1">
      <alignment horizontal="center" vertical="center" wrapText="1"/>
    </xf>
    <xf numFmtId="10" fontId="14" fillId="4" borderId="16" xfId="0" applyNumberFormat="1" applyFont="1" applyFill="1" applyBorder="1" applyAlignment="1">
      <alignment horizontal="center" vertical="center" wrapText="1"/>
    </xf>
    <xf numFmtId="0" fontId="10" fillId="0" borderId="0" xfId="1">
      <alignment vertical="center"/>
    </xf>
    <xf numFmtId="0" fontId="10" fillId="0" borderId="0" xfId="1" applyAlignment="1">
      <alignment horizontal="right" vertical="center" wrapText="1"/>
    </xf>
    <xf numFmtId="0" fontId="0" fillId="0" borderId="0" xfId="0" applyAlignment="1">
      <alignment horizontal="left" vertical="center" wrapText="1"/>
    </xf>
    <xf numFmtId="0" fontId="17" fillId="0" borderId="0" xfId="0" applyFont="1" applyAlignment="1">
      <alignment horizontal="left" vertical="center" wrapText="1"/>
    </xf>
    <xf numFmtId="0" fontId="19" fillId="0" borderId="19" xfId="0" applyFont="1" applyBorder="1" applyAlignment="1">
      <alignment vertical="center" wrapText="1"/>
    </xf>
    <xf numFmtId="0" fontId="10" fillId="0" borderId="19" xfId="1" applyBorder="1" applyAlignment="1">
      <alignment vertical="center" wrapText="1"/>
    </xf>
    <xf numFmtId="0" fontId="20" fillId="0" borderId="21" xfId="0" applyFont="1" applyBorder="1" applyAlignment="1">
      <alignment horizontal="left" vertical="center" wrapText="1"/>
    </xf>
    <xf numFmtId="0" fontId="15" fillId="0" borderId="0" xfId="0" applyFont="1" applyAlignment="1">
      <alignment horizontal="left" vertical="center" wrapText="1"/>
    </xf>
    <xf numFmtId="0" fontId="20" fillId="0" borderId="0" xfId="0" applyFont="1" applyAlignment="1">
      <alignment horizontal="left" vertical="center" wrapText="1"/>
    </xf>
    <xf numFmtId="0" fontId="10" fillId="0" borderId="0" xfId="1" applyAlignment="1">
      <alignment horizontal="left" vertical="center" wrapText="1"/>
    </xf>
    <xf numFmtId="0" fontId="20" fillId="0" borderId="22" xfId="0" applyFont="1" applyBorder="1" applyAlignment="1">
      <alignment horizontal="left" vertical="center" wrapText="1"/>
    </xf>
    <xf numFmtId="0" fontId="18" fillId="0" borderId="19" xfId="0" applyFont="1" applyBorder="1" applyAlignment="1">
      <alignment vertical="center" wrapText="1"/>
    </xf>
    <xf numFmtId="0" fontId="18" fillId="0" borderId="19" xfId="0" applyFont="1" applyBorder="1" applyAlignment="1">
      <alignment horizontal="center" vertical="center" wrapText="1"/>
    </xf>
    <xf numFmtId="0" fontId="18" fillId="0" borderId="26" xfId="0" applyFont="1" applyBorder="1" applyAlignment="1">
      <alignment horizontal="center" vertical="center" wrapText="1"/>
    </xf>
    <xf numFmtId="0" fontId="0" fillId="0" borderId="0" xfId="0" applyAlignment="1">
      <alignment vertical="center" wrapText="1"/>
    </xf>
    <xf numFmtId="0" fontId="21" fillId="0" borderId="28" xfId="0" applyFont="1" applyBorder="1" applyAlignment="1">
      <alignment vertical="center" wrapText="1"/>
    </xf>
    <xf numFmtId="0" fontId="21" fillId="0" borderId="31" xfId="0" applyFont="1" applyBorder="1" applyAlignment="1">
      <alignment vertical="center" wrapText="1"/>
    </xf>
    <xf numFmtId="0" fontId="18" fillId="0" borderId="23" xfId="0" applyFont="1" applyBorder="1" applyAlignment="1">
      <alignment vertical="top" wrapText="1"/>
    </xf>
    <xf numFmtId="0" fontId="18" fillId="0" borderId="25" xfId="0" applyFont="1" applyBorder="1" applyAlignment="1">
      <alignment vertical="top" wrapText="1"/>
    </xf>
    <xf numFmtId="0" fontId="18" fillId="0" borderId="27" xfId="0" applyFont="1" applyBorder="1" applyAlignment="1">
      <alignment horizontal="center" vertical="center" wrapText="1"/>
    </xf>
    <xf numFmtId="0" fontId="21" fillId="0" borderId="29" xfId="0" applyFont="1" applyBorder="1" applyAlignment="1">
      <alignment vertical="center" wrapText="1"/>
    </xf>
    <xf numFmtId="0" fontId="21" fillId="0" borderId="30" xfId="0" applyFont="1" applyBorder="1" applyAlignment="1">
      <alignment vertical="center" wrapText="1"/>
    </xf>
    <xf numFmtId="0" fontId="21" fillId="0" borderId="32" xfId="0" applyFont="1" applyBorder="1" applyAlignment="1">
      <alignment vertical="center" wrapText="1"/>
    </xf>
    <xf numFmtId="0" fontId="21" fillId="0" borderId="33" xfId="0" applyFont="1" applyBorder="1" applyAlignment="1">
      <alignment vertical="center" wrapText="1"/>
    </xf>
    <xf numFmtId="0" fontId="16" fillId="0" borderId="0" xfId="0" applyFont="1" applyAlignment="1">
      <alignment horizontal="left" vertical="center" wrapText="1"/>
    </xf>
    <xf numFmtId="0" fontId="20" fillId="0" borderId="20" xfId="0" applyFont="1" applyBorder="1" applyAlignment="1">
      <alignment horizontal="left" vertical="center" wrapText="1"/>
    </xf>
    <xf numFmtId="0" fontId="18" fillId="0" borderId="23" xfId="0" applyFont="1" applyBorder="1" applyAlignment="1">
      <alignment horizontal="left" vertical="center" wrapText="1"/>
    </xf>
    <xf numFmtId="0" fontId="21" fillId="0" borderId="24"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9" fontId="2" fillId="0" borderId="0" xfId="0" quotePrefix="1" applyNumberFormat="1" applyFont="1">
      <alignment vertical="center"/>
    </xf>
    <xf numFmtId="0" fontId="2" fillId="2" borderId="1" xfId="0" applyFont="1" applyFill="1" applyBorder="1" applyAlignment="1">
      <alignment horizontal="center" vertical="center"/>
    </xf>
    <xf numFmtId="0" fontId="6" fillId="0" borderId="0" xfId="0" applyFont="1" applyAlignment="1">
      <alignment horizontal="left" vertical="center"/>
    </xf>
    <xf numFmtId="0" fontId="2" fillId="0" borderId="4" xfId="0" applyFont="1" applyBorder="1" applyAlignment="1">
      <alignment horizontal="center" vertical="center"/>
    </xf>
    <xf numFmtId="0" fontId="13" fillId="4" borderId="0" xfId="0" applyFont="1" applyFill="1" applyAlignment="1">
      <alignment vertical="center" wrapText="1"/>
    </xf>
    <xf numFmtId="0" fontId="13" fillId="4" borderId="17" xfId="0" applyFont="1" applyFill="1" applyBorder="1" applyAlignment="1">
      <alignment vertical="center" wrapText="1"/>
    </xf>
    <xf numFmtId="0" fontId="0" fillId="4" borderId="18" xfId="0" applyFill="1" applyBorder="1" applyAlignment="1">
      <alignment vertical="center" wrapText="1"/>
    </xf>
    <xf numFmtId="0" fontId="6" fillId="0" borderId="0" xfId="0" applyFont="1" applyAlignment="1">
      <alignment horizontal="left" vertical="center" wrapText="1" indent="2" readingOrder="1"/>
    </xf>
    <xf numFmtId="0" fontId="23" fillId="0" borderId="0" xfId="0" applyFont="1">
      <alignment vertical="center"/>
    </xf>
    <xf numFmtId="0" fontId="6" fillId="0" borderId="1" xfId="0" applyFont="1" applyBorder="1" applyAlignment="1">
      <alignment horizontal="left" vertical="center" wrapText="1" indent="2" readingOrder="1"/>
    </xf>
    <xf numFmtId="0" fontId="24" fillId="0" borderId="1" xfId="0" applyFont="1" applyBorder="1">
      <alignment vertical="center"/>
    </xf>
    <xf numFmtId="0" fontId="23" fillId="5" borderId="1" xfId="0" applyFont="1" applyFill="1" applyBorder="1">
      <alignment vertical="center"/>
    </xf>
    <xf numFmtId="0" fontId="24" fillId="5" borderId="1" xfId="0" applyFont="1" applyFill="1" applyBorder="1" applyAlignment="1">
      <alignment horizontal="center" vertical="center"/>
    </xf>
    <xf numFmtId="0" fontId="6" fillId="0" borderId="1" xfId="0" applyFont="1" applyBorder="1">
      <alignment vertical="center"/>
    </xf>
    <xf numFmtId="0" fontId="6" fillId="0" borderId="1" xfId="0" applyFont="1" applyBorder="1" applyAlignment="1">
      <alignment vertical="center" wrapText="1"/>
    </xf>
    <xf numFmtId="0" fontId="27" fillId="7" borderId="35" xfId="0" applyFont="1" applyFill="1" applyBorder="1" applyAlignment="1">
      <alignment horizontal="center" vertical="center" wrapText="1" readingOrder="1"/>
    </xf>
    <xf numFmtId="0" fontId="27" fillId="6" borderId="16" xfId="0" applyFont="1" applyFill="1" applyBorder="1" applyAlignment="1">
      <alignment horizontal="center" vertical="center" wrapText="1" readingOrder="1"/>
    </xf>
    <xf numFmtId="0" fontId="27" fillId="0" borderId="16" xfId="0" applyFont="1" applyBorder="1" applyAlignment="1">
      <alignment horizontal="center" vertical="center" wrapText="1" readingOrder="1"/>
    </xf>
    <xf numFmtId="0" fontId="25" fillId="0" borderId="16" xfId="0" applyFont="1" applyBorder="1" applyAlignment="1">
      <alignment horizontal="center" vertical="center" wrapText="1"/>
    </xf>
    <xf numFmtId="0" fontId="27" fillId="0" borderId="34" xfId="0" applyFont="1" applyBorder="1" applyAlignment="1">
      <alignment horizontal="center" vertical="center" wrapText="1" readingOrder="1"/>
    </xf>
    <xf numFmtId="9" fontId="28" fillId="0" borderId="35" xfId="0" applyNumberFormat="1" applyFont="1" applyBorder="1" applyAlignment="1">
      <alignment horizontal="center" vertical="center" wrapText="1" readingOrder="1"/>
    </xf>
    <xf numFmtId="0" fontId="26" fillId="6" borderId="34" xfId="0" applyFont="1" applyFill="1" applyBorder="1" applyAlignment="1">
      <alignment horizontal="center" vertical="center" wrapText="1" readingOrder="1"/>
    </xf>
    <xf numFmtId="0" fontId="27" fillId="6" borderId="34" xfId="0" applyFont="1" applyFill="1" applyBorder="1" applyAlignment="1">
      <alignment horizontal="center" vertical="center" wrapText="1" readingOrder="1"/>
    </xf>
    <xf numFmtId="0" fontId="27" fillId="6" borderId="35" xfId="0" applyFont="1" applyFill="1" applyBorder="1" applyAlignment="1">
      <alignment horizontal="center" vertical="center" wrapText="1" readingOrder="1"/>
    </xf>
    <xf numFmtId="0" fontId="27" fillId="7" borderId="34" xfId="0" applyFont="1" applyFill="1" applyBorder="1" applyAlignment="1">
      <alignment horizontal="center" vertical="center" wrapText="1" readingOrder="1"/>
    </xf>
    <xf numFmtId="0" fontId="27" fillId="0" borderId="34" xfId="0" applyFont="1" applyBorder="1" applyAlignment="1">
      <alignment horizontal="center" vertical="center" wrapText="1" readingOrder="1"/>
    </xf>
    <xf numFmtId="0" fontId="27" fillId="0" borderId="35" xfId="0" applyFont="1" applyBorder="1" applyAlignment="1">
      <alignment horizontal="center" vertical="center" wrapText="1" readingOrder="1"/>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26" fillId="0" borderId="34" xfId="0" applyFont="1" applyBorder="1" applyAlignment="1">
      <alignment horizontal="center" vertical="center" wrapText="1" readingOrder="1"/>
    </xf>
    <xf numFmtId="0" fontId="26" fillId="0" borderId="35" xfId="0" applyFont="1" applyBorder="1" applyAlignment="1">
      <alignment horizontal="center" vertical="center" wrapText="1" readingOrder="1"/>
    </xf>
    <xf numFmtId="0" fontId="26" fillId="6" borderId="36" xfId="0" applyFont="1" applyFill="1" applyBorder="1" applyAlignment="1">
      <alignment horizontal="center" vertical="center" wrapText="1" readingOrder="1"/>
    </xf>
    <xf numFmtId="0" fontId="27" fillId="6" borderId="36" xfId="0" applyFont="1" applyFill="1" applyBorder="1" applyAlignment="1">
      <alignment horizontal="center" vertical="center" wrapText="1" readingOrder="1"/>
    </xf>
    <xf numFmtId="0" fontId="27" fillId="7" borderId="36" xfId="0" applyFont="1" applyFill="1" applyBorder="1" applyAlignment="1">
      <alignment horizontal="center" vertical="center" wrapText="1" readingOrder="1"/>
    </xf>
    <xf numFmtId="0" fontId="27" fillId="7" borderId="37" xfId="0" applyFont="1" applyFill="1" applyBorder="1" applyAlignment="1">
      <alignment horizontal="center" vertical="center" wrapText="1" readingOrder="1"/>
    </xf>
    <xf numFmtId="0" fontId="0" fillId="0" borderId="35"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30" fillId="7" borderId="35" xfId="0" applyFont="1" applyFill="1" applyBorder="1" applyAlignment="1">
      <alignment horizontal="center" vertical="center" wrapText="1"/>
    </xf>
    <xf numFmtId="176" fontId="2" fillId="3" borderId="14" xfId="0" applyNumberFormat="1" applyFont="1" applyFill="1" applyBorder="1" applyAlignment="1">
      <alignment horizontal="center" vertical="center"/>
    </xf>
    <xf numFmtId="0" fontId="2" fillId="3" borderId="14" xfId="0" applyFont="1" applyFill="1" applyBorder="1">
      <alignment vertical="center"/>
    </xf>
    <xf numFmtId="0" fontId="2" fillId="2" borderId="9" xfId="0" applyFont="1" applyFill="1" applyBorder="1">
      <alignment vertical="center"/>
    </xf>
    <xf numFmtId="176" fontId="2" fillId="3" borderId="1" xfId="0" applyNumberFormat="1" applyFont="1" applyFill="1" applyBorder="1" applyAlignment="1">
      <alignment horizontal="center" vertical="center"/>
    </xf>
    <xf numFmtId="0" fontId="31" fillId="0" borderId="8" xfId="0" applyFont="1" applyBorder="1">
      <alignment vertical="center"/>
    </xf>
    <xf numFmtId="0" fontId="31" fillId="0" borderId="10" xfId="0" applyFont="1" applyBorder="1">
      <alignment vertical="center"/>
    </xf>
    <xf numFmtId="0" fontId="31"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gif"/><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image" Target="../media/image18.jpeg"/><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image" Target="../media/image17.jpe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13</xdr:col>
      <xdr:colOff>104503</xdr:colOff>
      <xdr:row>76</xdr:row>
      <xdr:rowOff>72174</xdr:rowOff>
    </xdr:from>
    <xdr:to>
      <xdr:col>17</xdr:col>
      <xdr:colOff>355601</xdr:colOff>
      <xdr:row>81</xdr:row>
      <xdr:rowOff>179284</xdr:rowOff>
    </xdr:to>
    <xdr:pic>
      <xdr:nvPicPr>
        <xdr:cNvPr id="2" name="図 1" descr="http://www.ai-1.com/image/nama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0203" y="14473974"/>
          <a:ext cx="2689498" cy="1186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30842</xdr:colOff>
      <xdr:row>76</xdr:row>
      <xdr:rowOff>74474</xdr:rowOff>
    </xdr:from>
    <xdr:to>
      <xdr:col>13</xdr:col>
      <xdr:colOff>153850</xdr:colOff>
      <xdr:row>83</xdr:row>
      <xdr:rowOff>44267</xdr:rowOff>
    </xdr:to>
    <xdr:pic>
      <xdr:nvPicPr>
        <xdr:cNvPr id="4" name="図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2542" y="14692174"/>
          <a:ext cx="2917009" cy="1481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101739</xdr:colOff>
      <xdr:row>64</xdr:row>
      <xdr:rowOff>49991</xdr:rowOff>
    </xdr:from>
    <xdr:to>
      <xdr:col>17</xdr:col>
      <xdr:colOff>154494</xdr:colOff>
      <xdr:row>75</xdr:row>
      <xdr:rowOff>51986</xdr:rowOff>
    </xdr:to>
    <xdr:pic>
      <xdr:nvPicPr>
        <xdr:cNvPr id="6" name="図 5" descr="easter holiday 07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911253" y="14669505"/>
          <a:ext cx="1881555" cy="2385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111579</xdr:colOff>
      <xdr:row>25</xdr:row>
      <xdr:rowOff>179615</xdr:rowOff>
    </xdr:from>
    <xdr:to>
      <xdr:col>12</xdr:col>
      <xdr:colOff>69951</xdr:colOff>
      <xdr:row>35</xdr:row>
      <xdr:rowOff>194924</xdr:rowOff>
    </xdr:to>
    <xdr:pic>
      <xdr:nvPicPr>
        <xdr:cNvPr id="7" name="図 6" descr="IMG_6645.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93922" y="5252358"/>
          <a:ext cx="2146400" cy="2192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231322</xdr:colOff>
      <xdr:row>25</xdr:row>
      <xdr:rowOff>111579</xdr:rowOff>
    </xdr:from>
    <xdr:to>
      <xdr:col>17</xdr:col>
      <xdr:colOff>11859</xdr:colOff>
      <xdr:row>35</xdr:row>
      <xdr:rowOff>195943</xdr:rowOff>
    </xdr:to>
    <xdr:pic>
      <xdr:nvPicPr>
        <xdr:cNvPr id="8" name="図 7" descr="IMG_6644.jp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711293" y="5184322"/>
          <a:ext cx="2218937" cy="2261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185058</xdr:colOff>
      <xdr:row>27</xdr:row>
      <xdr:rowOff>0</xdr:rowOff>
    </xdr:from>
    <xdr:to>
      <xdr:col>13</xdr:col>
      <xdr:colOff>97972</xdr:colOff>
      <xdr:row>33</xdr:row>
      <xdr:rowOff>152400</xdr:rowOff>
    </xdr:to>
    <xdr:sp macro="" textlink="">
      <xdr:nvSpPr>
        <xdr:cNvPr id="9" name="右矢印 8"/>
        <xdr:cNvSpPr/>
      </xdr:nvSpPr>
      <xdr:spPr>
        <a:xfrm>
          <a:off x="8055429" y="5704113"/>
          <a:ext cx="522514" cy="14804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304799</xdr:colOff>
      <xdr:row>48</xdr:row>
      <xdr:rowOff>163286</xdr:rowOff>
    </xdr:from>
    <xdr:to>
      <xdr:col>12</xdr:col>
      <xdr:colOff>424544</xdr:colOff>
      <xdr:row>58</xdr:row>
      <xdr:rowOff>97972</xdr:rowOff>
    </xdr:to>
    <xdr:grpSp>
      <xdr:nvGrpSpPr>
        <xdr:cNvPr id="15" name="グループ化 14"/>
        <xdr:cNvGrpSpPr/>
      </xdr:nvGrpSpPr>
      <xdr:grpSpPr>
        <a:xfrm>
          <a:off x="8327570" y="11223172"/>
          <a:ext cx="2307774" cy="2111829"/>
          <a:chOff x="8327570" y="11223172"/>
          <a:chExt cx="2307774" cy="2111829"/>
        </a:xfrm>
      </xdr:grpSpPr>
      <xdr:sp macro="" textlink="">
        <xdr:nvSpPr>
          <xdr:cNvPr id="3" name="角丸四角形 2"/>
          <xdr:cNvSpPr/>
        </xdr:nvSpPr>
        <xdr:spPr>
          <a:xfrm>
            <a:off x="8327570" y="11342915"/>
            <a:ext cx="1556658" cy="157842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chemeClr val="bg1"/>
                </a:solidFill>
              </a:rPr>
              <a:t>1t</a:t>
            </a:r>
            <a:r>
              <a:rPr kumimoji="1" lang="en-US" altLang="ja-JP" sz="1200" b="1" baseline="0">
                <a:solidFill>
                  <a:schemeClr val="bg1"/>
                </a:solidFill>
              </a:rPr>
              <a:t> tank=Low oxygen!</a:t>
            </a:r>
            <a:endParaRPr kumimoji="1" lang="ja-JP" altLang="en-US" sz="1200" b="1">
              <a:solidFill>
                <a:schemeClr val="bg1"/>
              </a:solidFill>
            </a:endParaRPr>
          </a:p>
        </xdr:txBody>
      </xdr:sp>
      <xdr:pic>
        <xdr:nvPicPr>
          <xdr:cNvPr id="10" name="図 9" descr="C:\Program Files\Microsoft Office\MEDIA\CAGCAT10\j0302953.jp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5400000">
            <a:off x="8588827" y="12006945"/>
            <a:ext cx="713088" cy="102108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角丸四角形 4"/>
          <xdr:cNvSpPr/>
        </xdr:nvSpPr>
        <xdr:spPr>
          <a:xfrm>
            <a:off x="8697683" y="11223172"/>
            <a:ext cx="783771" cy="10885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乗算記号 11"/>
          <xdr:cNvSpPr/>
        </xdr:nvSpPr>
        <xdr:spPr>
          <a:xfrm>
            <a:off x="9122228" y="11525504"/>
            <a:ext cx="1513116" cy="1809497"/>
          </a:xfrm>
          <a:prstGeom prst="mathMultiply">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0</xdr:col>
      <xdr:colOff>5608320</xdr:colOff>
      <xdr:row>66</xdr:row>
      <xdr:rowOff>15240</xdr:rowOff>
    </xdr:to>
    <xdr:pic>
      <xdr:nvPicPr>
        <xdr:cNvPr id="2" name="図 1" descr="環境浄化微生物　えひめあいいちによる水質向上について"/>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70080"/>
          <a:ext cx="5608320" cy="2392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xdr:row>
      <xdr:rowOff>0</xdr:rowOff>
    </xdr:from>
    <xdr:to>
      <xdr:col>0</xdr:col>
      <xdr:colOff>5494020</xdr:colOff>
      <xdr:row>79</xdr:row>
      <xdr:rowOff>152400</xdr:rowOff>
    </xdr:to>
    <xdr:pic>
      <xdr:nvPicPr>
        <xdr:cNvPr id="3" name="図 2" descr="環境浄化微生物　えひめあいいちによる消臭処理について"/>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393340"/>
          <a:ext cx="5494020" cy="3695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127</xdr:row>
      <xdr:rowOff>0</xdr:rowOff>
    </xdr:from>
    <xdr:to>
      <xdr:col>0</xdr:col>
      <xdr:colOff>2857500</xdr:colOff>
      <xdr:row>137</xdr:row>
      <xdr:rowOff>144780</xdr:rowOff>
    </xdr:to>
    <xdr:pic>
      <xdr:nvPicPr>
        <xdr:cNvPr id="4" name="図 3" descr="愛媛県　鬼北町 えひめあいいちセンター"/>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5501400"/>
          <a:ext cx="2857500" cy="2141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2857500</xdr:colOff>
      <xdr:row>137</xdr:row>
      <xdr:rowOff>144780</xdr:rowOff>
    </xdr:to>
    <xdr:pic>
      <xdr:nvPicPr>
        <xdr:cNvPr id="5" name="図 4" descr="愛媛県　鬼北町 えひめあいいちセンター"/>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125501400"/>
          <a:ext cx="2857500" cy="2141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130</xdr:row>
      <xdr:rowOff>0</xdr:rowOff>
    </xdr:from>
    <xdr:to>
      <xdr:col>0</xdr:col>
      <xdr:colOff>2857500</xdr:colOff>
      <xdr:row>141</xdr:row>
      <xdr:rowOff>53340</xdr:rowOff>
    </xdr:to>
    <xdr:pic>
      <xdr:nvPicPr>
        <xdr:cNvPr id="6" name="図 5" descr="酵母菌"/>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26095760"/>
          <a:ext cx="2857500" cy="2141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130</xdr:row>
      <xdr:rowOff>0</xdr:rowOff>
    </xdr:from>
    <xdr:to>
      <xdr:col>1</xdr:col>
      <xdr:colOff>2857500</xdr:colOff>
      <xdr:row>141</xdr:row>
      <xdr:rowOff>53340</xdr:rowOff>
    </xdr:to>
    <xdr:pic>
      <xdr:nvPicPr>
        <xdr:cNvPr id="7" name="図 6" descr="えひめあいいち　無料配布タンク"/>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9600" y="126095760"/>
          <a:ext cx="2857500" cy="2141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143</xdr:row>
      <xdr:rowOff>0</xdr:rowOff>
    </xdr:from>
    <xdr:to>
      <xdr:col>0</xdr:col>
      <xdr:colOff>1905000</xdr:colOff>
      <xdr:row>150</xdr:row>
      <xdr:rowOff>160020</xdr:rowOff>
    </xdr:to>
    <xdr:pic>
      <xdr:nvPicPr>
        <xdr:cNvPr id="8" name="図 7" descr="えひめAI-1未使用浄化槽 清掃1か月後の状況"/>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35315960"/>
          <a:ext cx="190500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143</xdr:row>
      <xdr:rowOff>0</xdr:rowOff>
    </xdr:from>
    <xdr:to>
      <xdr:col>1</xdr:col>
      <xdr:colOff>1905000</xdr:colOff>
      <xdr:row>150</xdr:row>
      <xdr:rowOff>160020</xdr:rowOff>
    </xdr:to>
    <xdr:pic>
      <xdr:nvPicPr>
        <xdr:cNvPr id="9" name="図 8" descr="えひめAI-1途中使用浄化槽 清掃2か月後の状況"/>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135315960"/>
          <a:ext cx="190500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143</xdr:row>
      <xdr:rowOff>0</xdr:rowOff>
    </xdr:from>
    <xdr:to>
      <xdr:col>2</xdr:col>
      <xdr:colOff>1905000</xdr:colOff>
      <xdr:row>150</xdr:row>
      <xdr:rowOff>160020</xdr:rowOff>
    </xdr:to>
    <xdr:pic>
      <xdr:nvPicPr>
        <xdr:cNvPr id="10" name="図 9" descr="えひめAI-1途中使用浄化槽 清掃3か月後の状況"/>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19200" y="135315960"/>
          <a:ext cx="190500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148</xdr:row>
      <xdr:rowOff>0</xdr:rowOff>
    </xdr:from>
    <xdr:to>
      <xdr:col>0</xdr:col>
      <xdr:colOff>1905000</xdr:colOff>
      <xdr:row>156</xdr:row>
      <xdr:rowOff>68580</xdr:rowOff>
    </xdr:to>
    <xdr:pic>
      <xdr:nvPicPr>
        <xdr:cNvPr id="11" name="図 10" descr="えひめAI-1継続使用浄化槽 清掃1か月後の状況"/>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36687560"/>
          <a:ext cx="190500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148</xdr:row>
      <xdr:rowOff>0</xdr:rowOff>
    </xdr:from>
    <xdr:to>
      <xdr:col>1</xdr:col>
      <xdr:colOff>1905000</xdr:colOff>
      <xdr:row>156</xdr:row>
      <xdr:rowOff>68580</xdr:rowOff>
    </xdr:to>
    <xdr:pic>
      <xdr:nvPicPr>
        <xdr:cNvPr id="12" name="図 11" descr="えひめAI-1継続使用浄化槽 清掃2か月後の状況"/>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09600" y="136687560"/>
          <a:ext cx="190500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148</xdr:row>
      <xdr:rowOff>0</xdr:rowOff>
    </xdr:from>
    <xdr:to>
      <xdr:col>2</xdr:col>
      <xdr:colOff>1905000</xdr:colOff>
      <xdr:row>156</xdr:row>
      <xdr:rowOff>68580</xdr:rowOff>
    </xdr:to>
    <xdr:pic>
      <xdr:nvPicPr>
        <xdr:cNvPr id="13" name="図 12" descr="えひめAI-1継続使用浄化槽 清掃3か月後の状況"/>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219200" y="136687560"/>
          <a:ext cx="1905000" cy="1432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ref.ehime.jp/h30103/sangiken/gijutu/documents/syuseiai-2.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ijappjournal.com/wp-content/uploads/2013/07/3360-3365.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pref.ehime.jp/h30103/sangiken/gijutu/index.html" TargetMode="External"/><Relationship Id="rId2" Type="http://schemas.openxmlformats.org/officeDocument/2006/relationships/hyperlink" Target="https://www.town.kihoku.ehime.jp/soshiki/kankyou/2.html" TargetMode="External"/><Relationship Id="rId1" Type="http://schemas.openxmlformats.org/officeDocument/2006/relationships/hyperlink" Target="javascript:print_mo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9"/>
  <sheetViews>
    <sheetView tabSelected="1" view="pageBreakPreview" topLeftCell="A39" zoomScale="70" zoomScaleNormal="55" zoomScaleSheetLayoutView="70" workbookViewId="0">
      <selection activeCell="N55" sqref="N55"/>
    </sheetView>
  </sheetViews>
  <sheetFormatPr defaultRowHeight="16.8"/>
  <cols>
    <col min="1" max="1" width="24.21875" style="2" customWidth="1"/>
    <col min="2" max="5" width="8.88671875" style="2"/>
    <col min="6" max="6" width="27.33203125" style="2" customWidth="1"/>
    <col min="7" max="7" width="14.6640625" style="2" bestFit="1" customWidth="1"/>
    <col min="8" max="8" width="15.21875" style="2" customWidth="1"/>
    <col min="9" max="9" width="11.5546875" style="2" bestFit="1" customWidth="1"/>
    <col min="10" max="10" width="8.88671875" style="2"/>
    <col min="11" max="11" width="2.5546875" style="2" customWidth="1"/>
    <col min="12" max="16384" width="8.88671875" style="2"/>
  </cols>
  <sheetData>
    <row r="1" spans="1:5" ht="25.8">
      <c r="A1" s="34" t="s">
        <v>206</v>
      </c>
    </row>
    <row r="2" spans="1:5" ht="20.399999999999999">
      <c r="A2" s="37" t="s">
        <v>0</v>
      </c>
    </row>
    <row r="3" spans="1:5" ht="20.399999999999999">
      <c r="A3" s="37"/>
      <c r="B3" s="2" t="s">
        <v>262</v>
      </c>
    </row>
    <row r="4" spans="1:5" ht="20.399999999999999">
      <c r="A4" s="37"/>
      <c r="B4" s="2" t="s">
        <v>263</v>
      </c>
    </row>
    <row r="5" spans="1:5" ht="20.399999999999999">
      <c r="A5" s="37"/>
      <c r="B5" s="2" t="s">
        <v>45</v>
      </c>
    </row>
    <row r="6" spans="1:5" ht="25.2" customHeight="1">
      <c r="A6" s="37"/>
      <c r="B6" s="44" t="s">
        <v>43</v>
      </c>
    </row>
    <row r="7" spans="1:5" ht="25.2" customHeight="1">
      <c r="A7" s="37"/>
      <c r="B7" s="45" t="s">
        <v>44</v>
      </c>
    </row>
    <row r="8" spans="1:5" ht="20.399999999999999">
      <c r="A8" s="37" t="s">
        <v>1</v>
      </c>
    </row>
    <row r="9" spans="1:5" ht="20.399999999999999">
      <c r="A9" s="37"/>
      <c r="B9" s="2" t="s">
        <v>215</v>
      </c>
    </row>
    <row r="10" spans="1:5" ht="16.2" customHeight="1">
      <c r="A10" s="37"/>
      <c r="B10" s="2" t="s">
        <v>214</v>
      </c>
    </row>
    <row r="11" spans="1:5" ht="16.2" customHeight="1">
      <c r="A11" s="37"/>
      <c r="E11" s="2" t="s">
        <v>216</v>
      </c>
    </row>
    <row r="12" spans="1:5" ht="16.2" customHeight="1">
      <c r="A12" s="37"/>
      <c r="E12" s="2" t="s">
        <v>217</v>
      </c>
    </row>
    <row r="13" spans="1:5" ht="16.2" customHeight="1">
      <c r="A13" s="37"/>
    </row>
    <row r="14" spans="1:5" ht="20.399999999999999">
      <c r="A14" s="37" t="s">
        <v>2</v>
      </c>
    </row>
    <row r="15" spans="1:5" ht="20.399999999999999">
      <c r="A15" s="37" t="s">
        <v>234</v>
      </c>
    </row>
    <row r="16" spans="1:5">
      <c r="A16" s="35" t="s">
        <v>25</v>
      </c>
      <c r="B16" s="15" t="s">
        <v>15</v>
      </c>
      <c r="C16" s="16"/>
      <c r="D16" s="2" t="s">
        <v>27</v>
      </c>
    </row>
    <row r="17" spans="1:15">
      <c r="A17" s="36"/>
      <c r="B17" s="8"/>
      <c r="H17" s="13" t="s">
        <v>5</v>
      </c>
      <c r="I17" s="18" t="s">
        <v>14</v>
      </c>
      <c r="J17" s="19" t="s">
        <v>5</v>
      </c>
    </row>
    <row r="18" spans="1:15">
      <c r="A18" s="36"/>
      <c r="B18" s="11" t="s">
        <v>272</v>
      </c>
      <c r="C18" s="3"/>
      <c r="D18" s="3"/>
      <c r="E18" s="3"/>
      <c r="F18" s="3"/>
      <c r="G18" s="47">
        <v>50</v>
      </c>
      <c r="H18" s="11" t="s">
        <v>10</v>
      </c>
      <c r="I18" s="20">
        <f>G18*$B$24</f>
        <v>1000</v>
      </c>
      <c r="J18" s="21" t="s">
        <v>7</v>
      </c>
    </row>
    <row r="19" spans="1:15">
      <c r="A19" s="36"/>
      <c r="B19" s="8" t="s">
        <v>4</v>
      </c>
      <c r="C19" s="9"/>
      <c r="D19" s="9"/>
      <c r="E19" s="9"/>
      <c r="F19" s="9"/>
      <c r="G19" s="48">
        <v>4</v>
      </c>
      <c r="H19" s="8" t="s">
        <v>10</v>
      </c>
      <c r="I19" s="22">
        <f>G19*$B$24</f>
        <v>80</v>
      </c>
      <c r="J19" s="23" t="s">
        <v>7</v>
      </c>
    </row>
    <row r="20" spans="1:15">
      <c r="A20" s="36"/>
      <c r="B20" s="5" t="s">
        <v>3</v>
      </c>
      <c r="C20" s="6"/>
      <c r="D20" s="6"/>
      <c r="E20" s="6"/>
      <c r="F20" s="6"/>
      <c r="G20" s="46">
        <v>50</v>
      </c>
      <c r="H20" s="11" t="s">
        <v>10</v>
      </c>
      <c r="I20" s="20">
        <f>G20*$B$24</f>
        <v>1000</v>
      </c>
      <c r="J20" s="24" t="s">
        <v>7</v>
      </c>
      <c r="O20"/>
    </row>
    <row r="21" spans="1:15">
      <c r="A21" s="36"/>
      <c r="B21" s="5" t="s">
        <v>8</v>
      </c>
      <c r="C21" s="6"/>
      <c r="D21" s="6"/>
      <c r="E21" s="6"/>
      <c r="F21" s="6"/>
      <c r="G21" s="46">
        <v>2</v>
      </c>
      <c r="H21" s="5" t="s">
        <v>9</v>
      </c>
      <c r="I21" s="25">
        <f>G21*$B$24</f>
        <v>40</v>
      </c>
      <c r="J21" s="24" t="s">
        <v>6</v>
      </c>
    </row>
    <row r="22" spans="1:15">
      <c r="A22" s="36"/>
      <c r="B22" s="8" t="s">
        <v>22</v>
      </c>
      <c r="C22" s="9"/>
      <c r="D22" s="9"/>
      <c r="E22" s="9"/>
      <c r="F22" s="9"/>
      <c r="G22" s="48">
        <v>5</v>
      </c>
      <c r="H22" s="8" t="s">
        <v>10</v>
      </c>
      <c r="I22" s="22">
        <f>G22*$B$24</f>
        <v>100</v>
      </c>
      <c r="J22" s="23" t="s">
        <v>7</v>
      </c>
      <c r="K22" s="2" t="s">
        <v>13</v>
      </c>
      <c r="L22" s="2">
        <f>G22*0.125</f>
        <v>0.625</v>
      </c>
      <c r="M22" s="2" t="s">
        <v>12</v>
      </c>
    </row>
    <row r="23" spans="1:15">
      <c r="A23" s="36"/>
      <c r="B23" s="5" t="s">
        <v>49</v>
      </c>
    </row>
    <row r="24" spans="1:15">
      <c r="A24" s="36"/>
      <c r="B24" s="17">
        <v>20</v>
      </c>
      <c r="C24" s="2" t="s">
        <v>48</v>
      </c>
      <c r="L24"/>
    </row>
    <row r="25" spans="1:15">
      <c r="A25" s="36"/>
      <c r="B25" s="11"/>
    </row>
    <row r="26" spans="1:15">
      <c r="A26" s="36"/>
      <c r="B26" s="13" t="s">
        <v>18</v>
      </c>
      <c r="C26" s="14"/>
      <c r="H26" s="2" t="s">
        <v>19</v>
      </c>
    </row>
    <row r="27" spans="1:15">
      <c r="A27" s="36"/>
      <c r="B27" s="11" t="s">
        <v>205</v>
      </c>
      <c r="C27" s="3"/>
      <c r="D27" s="3"/>
      <c r="E27" s="3"/>
      <c r="F27" s="3"/>
      <c r="G27" s="4"/>
      <c r="H27" s="17"/>
    </row>
    <row r="28" spans="1:15">
      <c r="A28" s="36"/>
      <c r="B28" s="5" t="s">
        <v>23</v>
      </c>
      <c r="C28" s="6"/>
      <c r="D28" s="6"/>
      <c r="E28" s="6"/>
      <c r="F28" s="6"/>
      <c r="G28" s="7"/>
      <c r="H28" s="17"/>
    </row>
    <row r="29" spans="1:15">
      <c r="A29" s="36"/>
      <c r="B29" s="132" t="s">
        <v>210</v>
      </c>
      <c r="C29" s="9"/>
      <c r="D29" s="9"/>
      <c r="E29" s="9"/>
      <c r="F29" s="9"/>
      <c r="G29" s="10"/>
      <c r="H29" s="17"/>
    </row>
    <row r="30" spans="1:15">
      <c r="A30" s="36"/>
      <c r="B30" s="5"/>
    </row>
    <row r="31" spans="1:15">
      <c r="A31" s="36"/>
      <c r="B31" s="5" t="s">
        <v>16</v>
      </c>
      <c r="C31" s="88">
        <v>5</v>
      </c>
      <c r="D31" s="2" t="s">
        <v>17</v>
      </c>
    </row>
    <row r="32" spans="1:15">
      <c r="A32" s="36"/>
      <c r="B32" s="5"/>
    </row>
    <row r="33" spans="1:15">
      <c r="A33" s="36"/>
      <c r="B33" s="5" t="s">
        <v>266</v>
      </c>
      <c r="H33" s="2" t="s">
        <v>19</v>
      </c>
    </row>
    <row r="34" spans="1:15">
      <c r="A34" s="36"/>
      <c r="B34" s="11" t="s">
        <v>20</v>
      </c>
      <c r="C34" s="3"/>
      <c r="D34" s="3"/>
      <c r="E34" s="3"/>
      <c r="F34" s="3"/>
      <c r="G34" s="3"/>
      <c r="H34" s="17"/>
    </row>
    <row r="35" spans="1:15">
      <c r="A35" s="36"/>
      <c r="B35" s="5" t="s">
        <v>52</v>
      </c>
      <c r="C35" s="6"/>
      <c r="D35" s="6"/>
      <c r="E35" s="6"/>
      <c r="F35" s="6"/>
      <c r="G35" s="6"/>
      <c r="H35" s="17"/>
    </row>
    <row r="36" spans="1:15">
      <c r="A36" s="36"/>
      <c r="B36" s="5" t="s">
        <v>21</v>
      </c>
      <c r="C36" s="6"/>
      <c r="D36" s="6"/>
      <c r="E36" s="6"/>
      <c r="F36" s="6"/>
      <c r="G36" s="6"/>
      <c r="H36" s="17"/>
    </row>
    <row r="37" spans="1:15">
      <c r="A37" s="36"/>
      <c r="B37" s="8" t="s">
        <v>24</v>
      </c>
      <c r="C37" s="9"/>
      <c r="D37" s="9"/>
      <c r="E37" s="9"/>
      <c r="F37" s="9"/>
      <c r="G37" s="9"/>
      <c r="H37" s="17"/>
      <c r="J37" s="2" t="s">
        <v>267</v>
      </c>
      <c r="O37" s="2" t="s">
        <v>268</v>
      </c>
    </row>
    <row r="38" spans="1:15">
      <c r="A38" s="36"/>
      <c r="B38" s="11"/>
      <c r="J38" s="2" t="s">
        <v>270</v>
      </c>
      <c r="O38" s="2" t="s">
        <v>269</v>
      </c>
    </row>
    <row r="39" spans="1:15">
      <c r="A39" s="35" t="s">
        <v>26</v>
      </c>
      <c r="B39" s="15" t="s">
        <v>50</v>
      </c>
      <c r="C39" s="16"/>
    </row>
    <row r="40" spans="1:15">
      <c r="A40" s="35"/>
      <c r="B40" s="15" t="s">
        <v>46</v>
      </c>
      <c r="C40" s="16">
        <v>800</v>
      </c>
      <c r="D40" s="2" t="s">
        <v>47</v>
      </c>
    </row>
    <row r="41" spans="1:15">
      <c r="A41" s="35"/>
      <c r="B41" s="11"/>
    </row>
    <row r="42" spans="1:15">
      <c r="A42" s="36"/>
      <c r="B42" s="8"/>
      <c r="H42" s="13" t="s">
        <v>5</v>
      </c>
      <c r="I42" s="18" t="s">
        <v>14</v>
      </c>
      <c r="J42" s="19" t="s">
        <v>5</v>
      </c>
    </row>
    <row r="43" spans="1:15">
      <c r="A43" s="36"/>
      <c r="B43" s="11" t="s">
        <v>272</v>
      </c>
      <c r="C43" s="3"/>
      <c r="D43" s="3"/>
      <c r="E43" s="3"/>
      <c r="F43" s="3"/>
      <c r="G43" s="47">
        <v>50</v>
      </c>
      <c r="H43" s="11" t="s">
        <v>10</v>
      </c>
      <c r="I43" s="20">
        <f>G43*$C$40</f>
        <v>40000</v>
      </c>
      <c r="J43" s="21" t="s">
        <v>7</v>
      </c>
    </row>
    <row r="44" spans="1:15">
      <c r="A44" s="36"/>
      <c r="B44" s="8" t="s">
        <v>4</v>
      </c>
      <c r="C44" s="9"/>
      <c r="D44" s="9"/>
      <c r="E44" s="9"/>
      <c r="F44" s="9"/>
      <c r="G44" s="48">
        <v>4</v>
      </c>
      <c r="H44" s="8" t="s">
        <v>10</v>
      </c>
      <c r="I44" s="22">
        <f>G44*$C$40</f>
        <v>3200</v>
      </c>
      <c r="J44" s="23" t="s">
        <v>7</v>
      </c>
    </row>
    <row r="45" spans="1:15">
      <c r="A45" s="36"/>
      <c r="B45" s="5"/>
      <c r="C45" s="6"/>
      <c r="D45" s="6"/>
      <c r="E45" s="6"/>
      <c r="F45" s="6"/>
      <c r="G45" s="6"/>
      <c r="H45" s="6"/>
      <c r="I45" s="6"/>
      <c r="J45" s="6"/>
    </row>
    <row r="46" spans="1:15">
      <c r="A46" s="36"/>
      <c r="B46" s="26">
        <f>C40-B48</f>
        <v>760</v>
      </c>
      <c r="C46" s="2" t="s">
        <v>11</v>
      </c>
    </row>
    <row r="47" spans="1:15">
      <c r="A47" s="36"/>
      <c r="B47" s="13"/>
    </row>
    <row r="48" spans="1:15">
      <c r="A48" s="36"/>
      <c r="B48" s="26">
        <f>C40*0.05</f>
        <v>40</v>
      </c>
      <c r="C48" s="2" t="s">
        <v>28</v>
      </c>
      <c r="E48" s="87" t="s">
        <v>264</v>
      </c>
    </row>
    <row r="49" spans="1:15">
      <c r="A49" s="36"/>
      <c r="B49" s="13"/>
    </row>
    <row r="50" spans="1:15">
      <c r="A50" s="36"/>
      <c r="B50" s="13" t="s">
        <v>18</v>
      </c>
      <c r="C50" s="14"/>
      <c r="H50" s="2" t="s">
        <v>19</v>
      </c>
      <c r="M50" s="133" t="s">
        <v>261</v>
      </c>
    </row>
    <row r="51" spans="1:15">
      <c r="A51" s="36"/>
      <c r="B51" s="11" t="s">
        <v>205</v>
      </c>
      <c r="C51" s="3"/>
      <c r="D51" s="3"/>
      <c r="E51" s="3"/>
      <c r="F51" s="3"/>
      <c r="G51" s="4"/>
      <c r="H51" s="17"/>
      <c r="M51" s="133" t="s">
        <v>271</v>
      </c>
    </row>
    <row r="52" spans="1:15">
      <c r="A52" s="36"/>
      <c r="B52" s="5" t="s">
        <v>23</v>
      </c>
      <c r="C52" s="6"/>
      <c r="D52" s="6"/>
      <c r="E52" s="6"/>
      <c r="F52" s="6"/>
      <c r="G52" s="7"/>
      <c r="H52" s="17"/>
    </row>
    <row r="53" spans="1:15">
      <c r="A53" s="36"/>
      <c r="B53" s="131" t="s">
        <v>211</v>
      </c>
      <c r="C53" s="6"/>
      <c r="D53" s="6"/>
      <c r="E53" s="6"/>
      <c r="F53" s="6"/>
      <c r="G53" s="7"/>
      <c r="H53" s="17"/>
    </row>
    <row r="54" spans="1:15">
      <c r="A54" s="36"/>
      <c r="B54" s="132" t="s">
        <v>51</v>
      </c>
      <c r="C54" s="9"/>
      <c r="D54" s="9"/>
      <c r="E54" s="9"/>
      <c r="F54" s="9"/>
      <c r="G54" s="10"/>
      <c r="H54" s="17"/>
    </row>
    <row r="55" spans="1:15">
      <c r="A55" s="36"/>
      <c r="B55" s="5"/>
    </row>
    <row r="56" spans="1:15">
      <c r="A56" s="36"/>
      <c r="B56" s="5" t="s">
        <v>16</v>
      </c>
      <c r="C56" s="17"/>
      <c r="D56" s="2" t="s">
        <v>17</v>
      </c>
    </row>
    <row r="57" spans="1:15">
      <c r="A57" s="36"/>
      <c r="B57" s="5"/>
      <c r="M57"/>
      <c r="N57"/>
      <c r="O57"/>
    </row>
    <row r="58" spans="1:15">
      <c r="A58" s="36"/>
      <c r="B58" s="5" t="s">
        <v>29</v>
      </c>
      <c r="H58" s="2" t="s">
        <v>19</v>
      </c>
      <c r="L58"/>
      <c r="M58"/>
      <c r="O58"/>
    </row>
    <row r="59" spans="1:15">
      <c r="A59" s="36"/>
      <c r="B59" s="11" t="s">
        <v>20</v>
      </c>
      <c r="C59" s="3"/>
      <c r="D59" s="3"/>
      <c r="E59" s="3"/>
      <c r="F59" s="3"/>
      <c r="G59" s="3"/>
      <c r="H59" s="17"/>
      <c r="L59"/>
      <c r="M59"/>
      <c r="N59"/>
      <c r="O59"/>
    </row>
    <row r="60" spans="1:15">
      <c r="A60" s="36"/>
      <c r="B60" s="5" t="s">
        <v>265</v>
      </c>
      <c r="C60" s="6"/>
      <c r="D60" s="6"/>
      <c r="E60" s="6"/>
      <c r="F60" s="6"/>
      <c r="G60" s="6"/>
      <c r="H60" s="17"/>
      <c r="L60"/>
      <c r="M60"/>
      <c r="N60"/>
      <c r="O60"/>
    </row>
    <row r="61" spans="1:15">
      <c r="A61" s="36"/>
      <c r="B61" s="5" t="s">
        <v>21</v>
      </c>
      <c r="C61" s="6"/>
      <c r="D61" s="6"/>
      <c r="E61" s="6"/>
      <c r="F61" s="6"/>
      <c r="G61" s="6"/>
      <c r="H61" s="17"/>
      <c r="L61"/>
      <c r="M61"/>
      <c r="N61"/>
      <c r="O61"/>
    </row>
    <row r="62" spans="1:15">
      <c r="A62" s="36"/>
      <c r="B62" s="8" t="s">
        <v>24</v>
      </c>
      <c r="C62" s="9"/>
      <c r="D62" s="9"/>
      <c r="E62" s="9"/>
      <c r="F62" s="9"/>
      <c r="G62" s="9"/>
      <c r="H62" s="17"/>
      <c r="L62"/>
      <c r="M62"/>
      <c r="N62"/>
      <c r="O62"/>
    </row>
    <row r="63" spans="1:15">
      <c r="A63" s="36"/>
      <c r="B63" s="5"/>
      <c r="C63" s="6"/>
      <c r="D63" s="6"/>
      <c r="E63" s="6"/>
      <c r="F63" s="6"/>
      <c r="G63" s="6"/>
      <c r="H63" s="6"/>
      <c r="I63" s="6"/>
      <c r="L63"/>
      <c r="M63"/>
      <c r="N63"/>
      <c r="O63"/>
    </row>
    <row r="64" spans="1:15" ht="23.4">
      <c r="A64" s="35" t="s">
        <v>37</v>
      </c>
      <c r="B64" s="41" t="s">
        <v>38</v>
      </c>
      <c r="C64" s="27"/>
      <c r="D64" s="27"/>
      <c r="E64" s="27"/>
      <c r="F64" s="27"/>
      <c r="G64" s="27"/>
      <c r="H64" s="14"/>
      <c r="I64" s="6"/>
      <c r="L64"/>
      <c r="M64"/>
      <c r="O64"/>
    </row>
    <row r="65" spans="1:15">
      <c r="A65" s="36"/>
      <c r="B65" s="36"/>
      <c r="C65" s="36"/>
      <c r="D65" s="36"/>
      <c r="E65" s="36"/>
      <c r="F65" s="36"/>
      <c r="G65" s="36"/>
      <c r="H65" s="36"/>
      <c r="I65" s="36"/>
      <c r="L65"/>
      <c r="M65"/>
      <c r="N65" t="s">
        <v>35</v>
      </c>
      <c r="O65"/>
    </row>
    <row r="66" spans="1:15" ht="22.8" customHeight="1">
      <c r="A66" s="89" t="s">
        <v>207</v>
      </c>
      <c r="B66" s="17">
        <v>6600</v>
      </c>
      <c r="C66" s="2" t="s">
        <v>32</v>
      </c>
      <c r="D66" s="2" t="s">
        <v>39</v>
      </c>
      <c r="F66" s="49">
        <f>B66*H66/1000</f>
        <v>4.8179999999999996</v>
      </c>
      <c r="G66" s="2" t="s">
        <v>41</v>
      </c>
      <c r="H66" s="17">
        <v>0.73</v>
      </c>
      <c r="L66"/>
      <c r="M66"/>
      <c r="N66"/>
      <c r="O66"/>
    </row>
    <row r="67" spans="1:15" ht="10.199999999999999" customHeight="1">
      <c r="A67" s="38"/>
      <c r="B67" s="11"/>
      <c r="L67"/>
      <c r="M67"/>
      <c r="N67"/>
      <c r="O67"/>
    </row>
    <row r="68" spans="1:15">
      <c r="B68" s="8"/>
      <c r="C68" s="9"/>
      <c r="D68" s="9"/>
      <c r="E68" s="9"/>
      <c r="F68" s="9"/>
      <c r="G68" s="10"/>
      <c r="H68" s="12" t="s">
        <v>5</v>
      </c>
      <c r="I68" s="20" t="s">
        <v>14</v>
      </c>
      <c r="J68" s="26" t="s">
        <v>5</v>
      </c>
      <c r="L68"/>
      <c r="M68"/>
      <c r="N68"/>
      <c r="O68"/>
    </row>
    <row r="69" spans="1:15">
      <c r="A69" s="36"/>
      <c r="B69" s="11" t="s">
        <v>30</v>
      </c>
      <c r="G69" s="46">
        <v>40</v>
      </c>
      <c r="H69" s="11" t="s">
        <v>53</v>
      </c>
      <c r="I69" s="31">
        <f>$F$66*G69/100</f>
        <v>1.9271999999999998</v>
      </c>
      <c r="J69" s="26" t="s">
        <v>33</v>
      </c>
      <c r="L69" s="42"/>
      <c r="M69"/>
      <c r="N69"/>
      <c r="O69"/>
    </row>
    <row r="70" spans="1:15">
      <c r="A70" s="36"/>
      <c r="B70" s="5" t="s">
        <v>42</v>
      </c>
      <c r="G70" s="46">
        <v>10</v>
      </c>
      <c r="H70" s="5" t="s">
        <v>53</v>
      </c>
      <c r="I70" s="31">
        <f>$F$66*G70/100</f>
        <v>0.48179999999999995</v>
      </c>
      <c r="J70" s="29" t="s">
        <v>33</v>
      </c>
      <c r="L70" s="42"/>
      <c r="M70"/>
      <c r="N70"/>
      <c r="O70"/>
    </row>
    <row r="71" spans="1:15">
      <c r="A71" s="36"/>
      <c r="B71" s="5" t="s">
        <v>257</v>
      </c>
      <c r="C71" s="6"/>
      <c r="D71" s="6"/>
      <c r="E71" s="6"/>
      <c r="F71" s="6"/>
      <c r="G71" s="129">
        <v>25</v>
      </c>
      <c r="H71" s="5" t="s">
        <v>53</v>
      </c>
      <c r="I71" s="130">
        <f>$F$66*G71/100</f>
        <v>1.2044999999999999</v>
      </c>
      <c r="J71" s="26" t="s">
        <v>33</v>
      </c>
      <c r="L71" s="42"/>
      <c r="M71"/>
      <c r="N71"/>
      <c r="O71"/>
    </row>
    <row r="72" spans="1:15">
      <c r="A72" s="36"/>
      <c r="B72" s="8" t="s">
        <v>258</v>
      </c>
      <c r="C72" s="9"/>
      <c r="D72" s="9"/>
      <c r="E72" s="9"/>
      <c r="F72" s="9"/>
      <c r="G72" s="50">
        <v>25</v>
      </c>
      <c r="H72" s="8" t="s">
        <v>53</v>
      </c>
      <c r="I72" s="127">
        <f>$F$66*G72/100</f>
        <v>1.2044999999999999</v>
      </c>
      <c r="J72" s="128" t="s">
        <v>33</v>
      </c>
      <c r="L72" s="42"/>
      <c r="M72"/>
      <c r="N72"/>
      <c r="O72"/>
    </row>
    <row r="73" spans="1:15">
      <c r="A73" s="36"/>
      <c r="B73" s="8"/>
      <c r="C73" s="9"/>
      <c r="D73" s="9"/>
      <c r="E73" s="9"/>
      <c r="F73" s="9"/>
      <c r="G73" s="9"/>
      <c r="H73" s="52" t="s">
        <v>46</v>
      </c>
      <c r="I73" s="31">
        <f>SUM(I69:I72)</f>
        <v>4.8179999999999996</v>
      </c>
      <c r="J73" s="29" t="s">
        <v>40</v>
      </c>
      <c r="L73" s="42"/>
      <c r="M73"/>
      <c r="N73"/>
      <c r="O73"/>
    </row>
    <row r="74" spans="1:15">
      <c r="A74" s="36"/>
      <c r="B74" s="13" t="s">
        <v>31</v>
      </c>
      <c r="C74" s="27"/>
      <c r="D74" s="27"/>
      <c r="E74" s="27"/>
      <c r="F74" s="27"/>
      <c r="G74" s="51">
        <v>5</v>
      </c>
      <c r="H74" s="28" t="s">
        <v>54</v>
      </c>
      <c r="I74" s="32">
        <f>I73*1000*G74/100</f>
        <v>240.9</v>
      </c>
      <c r="J74" s="26" t="s">
        <v>212</v>
      </c>
      <c r="K74" s="30"/>
      <c r="L74" s="30"/>
      <c r="M74" s="19"/>
      <c r="N74" s="43"/>
    </row>
    <row r="75" spans="1:15">
      <c r="A75" s="36"/>
      <c r="B75" s="11"/>
      <c r="H75" s="33" t="s">
        <v>19</v>
      </c>
    </row>
    <row r="76" spans="1:15">
      <c r="A76" s="36"/>
      <c r="B76" s="13" t="s">
        <v>55</v>
      </c>
      <c r="C76" s="27"/>
      <c r="D76" s="27"/>
      <c r="E76" s="27"/>
      <c r="F76" s="27"/>
      <c r="G76" s="27"/>
      <c r="H76" s="17"/>
    </row>
    <row r="77" spans="1:15">
      <c r="A77" s="36"/>
      <c r="B77" s="5"/>
    </row>
    <row r="78" spans="1:15">
      <c r="A78" s="36"/>
      <c r="B78" s="5"/>
    </row>
    <row r="79" spans="1:15">
      <c r="A79" s="36"/>
      <c r="B79" s="13" t="s">
        <v>18</v>
      </c>
      <c r="C79" s="14"/>
      <c r="D79" s="2" t="s">
        <v>34</v>
      </c>
      <c r="H79" s="33" t="s">
        <v>19</v>
      </c>
    </row>
    <row r="80" spans="1:15">
      <c r="B80" s="11" t="s">
        <v>213</v>
      </c>
      <c r="C80" s="3"/>
      <c r="D80" s="3"/>
      <c r="E80" s="3"/>
      <c r="F80" s="3"/>
      <c r="G80" s="4"/>
      <c r="H80" s="17"/>
    </row>
    <row r="81" spans="1:8">
      <c r="B81" s="5" t="s">
        <v>56</v>
      </c>
      <c r="C81" s="6"/>
      <c r="D81" s="6"/>
      <c r="E81" s="6"/>
      <c r="F81" s="6"/>
      <c r="G81" s="7"/>
      <c r="H81" s="17"/>
    </row>
    <row r="82" spans="1:8">
      <c r="B82" s="8" t="s">
        <v>57</v>
      </c>
      <c r="C82" s="9"/>
      <c r="D82" s="9"/>
      <c r="E82" s="9"/>
      <c r="F82" s="9"/>
      <c r="G82" s="10"/>
      <c r="H82" s="17"/>
    </row>
    <row r="83" spans="1:8">
      <c r="B83" s="11"/>
    </row>
    <row r="84" spans="1:8">
      <c r="B84" s="5" t="s">
        <v>259</v>
      </c>
    </row>
    <row r="85" spans="1:8">
      <c r="B85" s="11" t="s">
        <v>58</v>
      </c>
      <c r="C85" s="3"/>
      <c r="D85" s="3"/>
      <c r="E85" s="3"/>
      <c r="F85" s="3"/>
      <c r="G85" s="3"/>
      <c r="H85" s="90" t="s">
        <v>209</v>
      </c>
    </row>
    <row r="86" spans="1:8">
      <c r="B86" s="8" t="s">
        <v>59</v>
      </c>
      <c r="C86" s="9"/>
      <c r="D86" s="9"/>
      <c r="E86" s="9"/>
      <c r="F86" s="9"/>
      <c r="G86" s="9"/>
      <c r="H86" s="17"/>
    </row>
    <row r="87" spans="1:8">
      <c r="B87" s="5"/>
    </row>
    <row r="88" spans="1:8" ht="23.4">
      <c r="A88" s="35" t="s">
        <v>37</v>
      </c>
      <c r="B88" s="39" t="s">
        <v>36</v>
      </c>
      <c r="C88" s="3"/>
      <c r="D88" s="3"/>
      <c r="E88" s="3"/>
      <c r="F88" s="3"/>
      <c r="G88" s="3"/>
      <c r="H88" s="4"/>
    </row>
    <row r="89" spans="1:8" ht="23.4">
      <c r="B89" s="40" t="s">
        <v>260</v>
      </c>
      <c r="C89" s="9"/>
      <c r="D89" s="9"/>
      <c r="E89" s="9"/>
      <c r="F89" s="9"/>
      <c r="G89" s="9"/>
      <c r="H89" s="10"/>
    </row>
  </sheetData>
  <phoneticPr fontId="1"/>
  <hyperlinks>
    <hyperlink ref="B7" r:id="rId1"/>
  </hyperlinks>
  <pageMargins left="0.25" right="0.25" top="0.75" bottom="0.75" header="0.3" footer="0.3"/>
  <pageSetup paperSize="9" scale="4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7"/>
  <sheetViews>
    <sheetView topLeftCell="B1" workbookViewId="0">
      <selection activeCell="F10" sqref="F10"/>
    </sheetView>
  </sheetViews>
  <sheetFormatPr defaultRowHeight="13.2"/>
  <sheetData>
    <row r="2" spans="2:6">
      <c r="B2" s="54"/>
      <c r="C2" s="53"/>
      <c r="D2" s="53"/>
    </row>
    <row r="3" spans="2:6" ht="18">
      <c r="B3" s="54" t="s">
        <v>60</v>
      </c>
      <c r="C3" s="53"/>
      <c r="D3" s="53"/>
      <c r="F3" t="s">
        <v>78</v>
      </c>
    </row>
    <row r="4" spans="2:6" ht="45" customHeight="1">
      <c r="B4" s="91"/>
      <c r="C4" s="91" t="s">
        <v>61</v>
      </c>
      <c r="D4" s="91"/>
      <c r="F4" s="57" t="s">
        <v>79</v>
      </c>
    </row>
    <row r="5" spans="2:6">
      <c r="B5" s="91"/>
      <c r="C5" s="92"/>
      <c r="D5" s="92"/>
      <c r="F5" t="s">
        <v>81</v>
      </c>
    </row>
    <row r="6" spans="2:6">
      <c r="B6" s="91"/>
      <c r="C6" s="55" t="s">
        <v>62</v>
      </c>
      <c r="D6" s="55" t="s">
        <v>63</v>
      </c>
      <c r="F6" t="s">
        <v>80</v>
      </c>
    </row>
    <row r="7" spans="2:6">
      <c r="B7" s="91"/>
      <c r="C7" s="55" t="s">
        <v>64</v>
      </c>
      <c r="D7" s="56">
        <v>6.5000000000000002E-2</v>
      </c>
    </row>
    <row r="8" spans="2:6">
      <c r="B8" s="91"/>
      <c r="C8" s="55" t="s">
        <v>65</v>
      </c>
      <c r="D8" s="55" t="s">
        <v>66</v>
      </c>
    </row>
    <row r="9" spans="2:6">
      <c r="B9" s="91"/>
      <c r="C9" s="55" t="s">
        <v>67</v>
      </c>
      <c r="D9" s="55" t="s">
        <v>68</v>
      </c>
      <c r="F9">
        <f>1/(1/50*0.8+1/18*0.2)</f>
        <v>36.885245901639344</v>
      </c>
    </row>
    <row r="10" spans="2:6">
      <c r="B10" s="91"/>
      <c r="C10" s="55" t="s">
        <v>69</v>
      </c>
      <c r="D10" s="55" t="s">
        <v>70</v>
      </c>
    </row>
    <row r="11" spans="2:6">
      <c r="B11" s="91"/>
      <c r="C11" s="55" t="s">
        <v>71</v>
      </c>
      <c r="D11" s="56">
        <v>1.2999999999999999E-2</v>
      </c>
    </row>
    <row r="12" spans="2:6" ht="18">
      <c r="B12" s="91"/>
      <c r="C12" s="55" t="s">
        <v>72</v>
      </c>
      <c r="D12" s="56">
        <v>2.5999999999999999E-2</v>
      </c>
    </row>
    <row r="13" spans="2:6">
      <c r="B13" s="91"/>
      <c r="C13" s="55" t="s">
        <v>73</v>
      </c>
      <c r="D13" s="55" t="s">
        <v>74</v>
      </c>
    </row>
    <row r="14" spans="2:6">
      <c r="B14" s="91"/>
      <c r="C14" s="55" t="s">
        <v>75</v>
      </c>
      <c r="D14" s="56">
        <v>0.17499999999999999</v>
      </c>
    </row>
    <row r="15" spans="2:6">
      <c r="B15" s="91"/>
      <c r="C15" s="55" t="s">
        <v>76</v>
      </c>
      <c r="D15" s="56">
        <v>1.6E-2</v>
      </c>
    </row>
    <row r="16" spans="2:6">
      <c r="B16" s="91"/>
      <c r="C16" s="93"/>
      <c r="D16" s="93"/>
    </row>
    <row r="17" spans="2:4" ht="45" customHeight="1">
      <c r="B17" s="91"/>
      <c r="C17" s="91" t="s">
        <v>77</v>
      </c>
      <c r="D17" s="91"/>
    </row>
  </sheetData>
  <mergeCells count="5">
    <mergeCell ref="B4:B17"/>
    <mergeCell ref="C4:D4"/>
    <mergeCell ref="C5:D5"/>
    <mergeCell ref="C16:D16"/>
    <mergeCell ref="C17:D17"/>
  </mergeCells>
  <phoneticPr fontId="1"/>
  <hyperlinks>
    <hyperlink ref="F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5"/>
  <sheetViews>
    <sheetView topLeftCell="A175" workbookViewId="0">
      <selection activeCell="A14" sqref="A14"/>
    </sheetView>
  </sheetViews>
  <sheetFormatPr defaultColWidth="122.21875" defaultRowHeight="13.2"/>
  <cols>
    <col min="1" max="16384" width="122.21875" style="71"/>
  </cols>
  <sheetData>
    <row r="1" spans="1:1" ht="14.4">
      <c r="A1" s="81" t="s">
        <v>82</v>
      </c>
    </row>
    <row r="2" spans="1:1">
      <c r="A2" s="58" t="s">
        <v>83</v>
      </c>
    </row>
    <row r="3" spans="1:1">
      <c r="A3" s="59"/>
    </row>
    <row r="4" spans="1:1">
      <c r="A4" s="60" t="s">
        <v>82</v>
      </c>
    </row>
    <row r="5" spans="1:1" ht="13.8" thickBot="1">
      <c r="A5" s="59"/>
    </row>
    <row r="6" spans="1:1" ht="13.8" thickBot="1">
      <c r="A6" s="61" t="s">
        <v>84</v>
      </c>
    </row>
    <row r="7" spans="1:1" ht="13.8" thickBot="1">
      <c r="A7" s="61" t="s">
        <v>85</v>
      </c>
    </row>
    <row r="8" spans="1:1" ht="13.8" thickBot="1">
      <c r="A8" s="61" t="s">
        <v>86</v>
      </c>
    </row>
    <row r="9" spans="1:1" ht="13.8" thickBot="1">
      <c r="A9" s="62" t="s">
        <v>87</v>
      </c>
    </row>
    <row r="10" spans="1:1">
      <c r="A10" s="59"/>
    </row>
    <row r="11" spans="1:1" ht="13.8" thickBot="1">
      <c r="A11" s="82" t="s">
        <v>88</v>
      </c>
    </row>
    <row r="12" spans="1:1">
      <c r="A12" s="59"/>
    </row>
    <row r="13" spans="1:1" ht="13.8" thickBot="1">
      <c r="A13" s="63" t="s">
        <v>89</v>
      </c>
    </row>
    <row r="14" spans="1:1">
      <c r="A14" s="59"/>
    </row>
    <row r="15" spans="1:1" ht="13.8" thickBot="1">
      <c r="A15" s="63" t="s">
        <v>90</v>
      </c>
    </row>
    <row r="16" spans="1:1">
      <c r="A16" s="59"/>
    </row>
    <row r="17" spans="1:1" ht="21.6">
      <c r="A17" s="64" t="s">
        <v>91</v>
      </c>
    </row>
    <row r="18" spans="1:1">
      <c r="A18" s="59"/>
    </row>
    <row r="19" spans="1:1" ht="21.6">
      <c r="A19" s="64" t="s">
        <v>92</v>
      </c>
    </row>
    <row r="20" spans="1:1">
      <c r="A20" s="59"/>
    </row>
    <row r="21" spans="1:1" ht="13.8" thickBot="1">
      <c r="A21" s="63" t="s">
        <v>93</v>
      </c>
    </row>
    <row r="22" spans="1:1">
      <c r="A22" s="59"/>
    </row>
    <row r="23" spans="1:1" ht="21.6">
      <c r="A23" s="64" t="s">
        <v>94</v>
      </c>
    </row>
    <row r="24" spans="1:1">
      <c r="A24" s="59"/>
    </row>
    <row r="25" spans="1:1">
      <c r="A25" s="64" t="s">
        <v>95</v>
      </c>
    </row>
    <row r="26" spans="1:1">
      <c r="A26" s="59"/>
    </row>
    <row r="27" spans="1:1" ht="13.8" thickBot="1">
      <c r="A27" s="63" t="s">
        <v>96</v>
      </c>
    </row>
    <row r="28" spans="1:1">
      <c r="A28" s="59"/>
    </row>
    <row r="29" spans="1:1">
      <c r="A29" s="66" t="s">
        <v>97</v>
      </c>
    </row>
    <row r="30" spans="1:1">
      <c r="A30" s="59"/>
    </row>
    <row r="31" spans="1:1">
      <c r="A31" s="65" t="s">
        <v>98</v>
      </c>
    </row>
    <row r="32" spans="1:1">
      <c r="A32" s="59"/>
    </row>
    <row r="33" spans="1:1" ht="21.6">
      <c r="A33" s="64" t="s">
        <v>99</v>
      </c>
    </row>
    <row r="34" spans="1:1">
      <c r="A34" s="59"/>
    </row>
    <row r="35" spans="1:1" ht="21.6">
      <c r="A35" s="64" t="s">
        <v>100</v>
      </c>
    </row>
    <row r="36" spans="1:1">
      <c r="A36" s="64" t="s">
        <v>101</v>
      </c>
    </row>
    <row r="37" spans="1:1">
      <c r="A37" s="64" t="s">
        <v>102</v>
      </c>
    </row>
    <row r="38" spans="1:1">
      <c r="A38" s="59"/>
    </row>
    <row r="39" spans="1:1" ht="21.6">
      <c r="A39" s="64" t="s">
        <v>103</v>
      </c>
    </row>
    <row r="40" spans="1:1">
      <c r="A40" s="59"/>
    </row>
    <row r="41" spans="1:1" ht="13.8" thickBot="1">
      <c r="A41" s="63" t="s">
        <v>104</v>
      </c>
    </row>
    <row r="42" spans="1:1">
      <c r="A42" s="59"/>
    </row>
    <row r="43" spans="1:1" ht="13.8" thickBot="1">
      <c r="A43" s="67" t="s">
        <v>105</v>
      </c>
    </row>
    <row r="44" spans="1:1" ht="13.8" thickBot="1">
      <c r="A44" s="59"/>
    </row>
    <row r="45" spans="1:1">
      <c r="A45" s="83" t="s">
        <v>106</v>
      </c>
    </row>
    <row r="46" spans="1:1">
      <c r="A46" s="84" t="s">
        <v>107</v>
      </c>
    </row>
    <row r="47" spans="1:1">
      <c r="A47" s="85" t="s">
        <v>108</v>
      </c>
    </row>
    <row r="48" spans="1:1">
      <c r="A48" s="85" t="s">
        <v>109</v>
      </c>
    </row>
    <row r="49" spans="1:1">
      <c r="A49" s="85" t="s">
        <v>110</v>
      </c>
    </row>
    <row r="50" spans="1:1">
      <c r="A50" s="85" t="s">
        <v>111</v>
      </c>
    </row>
    <row r="51" spans="1:1" ht="13.8" thickBot="1">
      <c r="A51" s="86" t="s">
        <v>112</v>
      </c>
    </row>
    <row r="52" spans="1:1">
      <c r="A52" s="64"/>
    </row>
    <row r="53" spans="1:1">
      <c r="A53" s="64"/>
    </row>
    <row r="54" spans="1:1">
      <c r="A54" s="59"/>
    </row>
    <row r="55" spans="1:1" ht="13.8" thickBot="1">
      <c r="A55" s="67" t="s">
        <v>113</v>
      </c>
    </row>
    <row r="56" spans="1:1" ht="13.8" thickBot="1">
      <c r="A56" s="59"/>
    </row>
    <row r="57" spans="1:1" ht="13.8" thickBot="1">
      <c r="A57" s="68" t="s">
        <v>114</v>
      </c>
    </row>
    <row r="58" spans="1:1">
      <c r="A58" s="64"/>
    </row>
    <row r="59" spans="1:1">
      <c r="A59" s="64"/>
    </row>
    <row r="60" spans="1:1">
      <c r="A60" s="59"/>
    </row>
    <row r="61" spans="1:1" ht="13.8" thickBot="1">
      <c r="A61" s="67" t="s">
        <v>115</v>
      </c>
    </row>
    <row r="62" spans="1:1">
      <c r="A62" s="59"/>
    </row>
    <row r="63" spans="1:1">
      <c r="A63" s="64" t="s">
        <v>116</v>
      </c>
    </row>
    <row r="64" spans="1:1">
      <c r="A64" s="59"/>
    </row>
    <row r="65" spans="1:1">
      <c r="A65" s="65" t="s">
        <v>117</v>
      </c>
    </row>
    <row r="66" spans="1:1">
      <c r="A66" s="65" t="s">
        <v>118</v>
      </c>
    </row>
    <row r="67" spans="1:1">
      <c r="A67" s="59"/>
    </row>
    <row r="68" spans="1:1" ht="13.8" thickBot="1">
      <c r="A68" s="67" t="s">
        <v>119</v>
      </c>
    </row>
    <row r="69" spans="1:1">
      <c r="A69" s="59"/>
    </row>
    <row r="70" spans="1:1">
      <c r="A70" s="64" t="s">
        <v>120</v>
      </c>
    </row>
    <row r="71" spans="1:1">
      <c r="A71" s="64" t="s">
        <v>121</v>
      </c>
    </row>
    <row r="72" spans="1:1">
      <c r="A72" s="59"/>
    </row>
    <row r="73" spans="1:1">
      <c r="A73" s="64" t="s">
        <v>122</v>
      </c>
    </row>
    <row r="74" spans="1:1">
      <c r="A74" s="64" t="s">
        <v>123</v>
      </c>
    </row>
    <row r="75" spans="1:1">
      <c r="A75" s="59"/>
    </row>
    <row r="76" spans="1:1" ht="13.8" thickBot="1">
      <c r="A76" s="67" t="s">
        <v>124</v>
      </c>
    </row>
    <row r="77" spans="1:1">
      <c r="A77" s="59"/>
    </row>
    <row r="78" spans="1:1">
      <c r="A78" s="65" t="s">
        <v>125</v>
      </c>
    </row>
    <row r="79" spans="1:1">
      <c r="A79" s="59"/>
    </row>
    <row r="80" spans="1:1" ht="21.6">
      <c r="A80" s="64" t="s">
        <v>126</v>
      </c>
    </row>
    <row r="81" spans="1:1">
      <c r="A81" s="64" t="s">
        <v>127</v>
      </c>
    </row>
    <row r="82" spans="1:1">
      <c r="A82" s="64" t="s">
        <v>128</v>
      </c>
    </row>
    <row r="83" spans="1:1">
      <c r="A83" s="64" t="s">
        <v>129</v>
      </c>
    </row>
    <row r="84" spans="1:1">
      <c r="A84" s="64" t="s">
        <v>130</v>
      </c>
    </row>
    <row r="85" spans="1:1">
      <c r="A85" s="59"/>
    </row>
    <row r="86" spans="1:1">
      <c r="A86" s="65" t="s">
        <v>131</v>
      </c>
    </row>
    <row r="87" spans="1:1">
      <c r="A87" s="59"/>
    </row>
    <row r="88" spans="1:1">
      <c r="A88" s="64" t="s">
        <v>132</v>
      </c>
    </row>
    <row r="89" spans="1:1">
      <c r="A89" s="64" t="s">
        <v>133</v>
      </c>
    </row>
    <row r="90" spans="1:1">
      <c r="A90" s="59"/>
    </row>
    <row r="91" spans="1:1">
      <c r="A91" s="65" t="s">
        <v>134</v>
      </c>
    </row>
    <row r="92" spans="1:1">
      <c r="A92" s="59"/>
    </row>
    <row r="93" spans="1:1">
      <c r="A93" s="64" t="s">
        <v>135</v>
      </c>
    </row>
    <row r="94" spans="1:1">
      <c r="A94" s="64" t="s">
        <v>136</v>
      </c>
    </row>
    <row r="95" spans="1:1">
      <c r="A95" s="64" t="s">
        <v>137</v>
      </c>
    </row>
    <row r="96" spans="1:1">
      <c r="A96" s="64" t="s">
        <v>138</v>
      </c>
    </row>
    <row r="97" spans="1:1">
      <c r="A97" s="59"/>
    </row>
    <row r="98" spans="1:1">
      <c r="A98" s="65" t="s">
        <v>139</v>
      </c>
    </row>
    <row r="99" spans="1:1">
      <c r="A99" s="59"/>
    </row>
    <row r="100" spans="1:1" ht="21.6">
      <c r="A100" s="64" t="s">
        <v>140</v>
      </c>
    </row>
    <row r="101" spans="1:1">
      <c r="A101" s="64" t="s">
        <v>141</v>
      </c>
    </row>
    <row r="102" spans="1:1">
      <c r="A102" s="59"/>
    </row>
    <row r="103" spans="1:1">
      <c r="A103" s="65" t="s">
        <v>142</v>
      </c>
    </row>
    <row r="104" spans="1:1">
      <c r="A104" s="59"/>
    </row>
    <row r="105" spans="1:1">
      <c r="A105" s="64" t="s">
        <v>143</v>
      </c>
    </row>
    <row r="106" spans="1:1">
      <c r="A106" s="59"/>
    </row>
    <row r="107" spans="1:1">
      <c r="A107" s="65" t="s">
        <v>144</v>
      </c>
    </row>
    <row r="108" spans="1:1">
      <c r="A108" s="59"/>
    </row>
    <row r="109" spans="1:1">
      <c r="A109" s="64" t="s">
        <v>145</v>
      </c>
    </row>
    <row r="110" spans="1:1" ht="21.6">
      <c r="A110" s="64" t="s">
        <v>146</v>
      </c>
    </row>
    <row r="111" spans="1:1">
      <c r="A111" s="64" t="s">
        <v>147</v>
      </c>
    </row>
    <row r="112" spans="1:1">
      <c r="A112" s="59"/>
    </row>
    <row r="113" spans="1:2">
      <c r="A113" s="65" t="s">
        <v>148</v>
      </c>
    </row>
    <row r="114" spans="1:2">
      <c r="A114" s="59"/>
    </row>
    <row r="115" spans="1:2">
      <c r="A115" s="64" t="s">
        <v>149</v>
      </c>
    </row>
    <row r="116" spans="1:2" ht="21.6">
      <c r="A116" s="64" t="s">
        <v>150</v>
      </c>
    </row>
    <row r="117" spans="1:2">
      <c r="A117" s="64" t="s">
        <v>151</v>
      </c>
    </row>
    <row r="118" spans="1:2">
      <c r="A118" s="59"/>
    </row>
    <row r="119" spans="1:2">
      <c r="A119" s="65" t="s">
        <v>152</v>
      </c>
    </row>
    <row r="120" spans="1:2">
      <c r="A120" s="59"/>
    </row>
    <row r="121" spans="1:2" ht="13.8" thickBot="1">
      <c r="A121" s="67" t="s">
        <v>153</v>
      </c>
    </row>
    <row r="122" spans="1:2">
      <c r="A122" s="59"/>
    </row>
    <row r="123" spans="1:2" ht="21.6">
      <c r="A123" s="64" t="s">
        <v>154</v>
      </c>
    </row>
    <row r="124" spans="1:2">
      <c r="A124" s="59"/>
    </row>
    <row r="125" spans="1:2" ht="21.6">
      <c r="A125" s="64" t="s">
        <v>155</v>
      </c>
    </row>
    <row r="126" spans="1:2">
      <c r="A126" s="64" t="s">
        <v>156</v>
      </c>
    </row>
    <row r="127" spans="1:2" ht="13.8" thickBot="1">
      <c r="A127" s="59"/>
    </row>
    <row r="128" spans="1:2" ht="13.8" thickBot="1">
      <c r="A128" s="69"/>
      <c r="B128" s="69"/>
    </row>
    <row r="129" spans="1:3" ht="19.2" customHeight="1" thickBot="1">
      <c r="A129" s="70" t="s">
        <v>157</v>
      </c>
      <c r="B129" s="76"/>
    </row>
    <row r="130" spans="1:3" ht="13.8" thickBot="1">
      <c r="A130" s="59"/>
    </row>
    <row r="131" spans="1:3" ht="13.8" thickBot="1">
      <c r="A131" s="69"/>
      <c r="B131" s="69"/>
    </row>
    <row r="132" spans="1:3" ht="13.8" thickBot="1">
      <c r="A132" s="69" t="s">
        <v>158</v>
      </c>
      <c r="B132" s="69" t="s">
        <v>159</v>
      </c>
    </row>
    <row r="133" spans="1:3">
      <c r="A133" s="59"/>
    </row>
    <row r="134" spans="1:3" ht="21.6">
      <c r="A134" s="64" t="s">
        <v>160</v>
      </c>
    </row>
    <row r="135" spans="1:3">
      <c r="A135" s="59"/>
    </row>
    <row r="136" spans="1:3" ht="21.6">
      <c r="A136" s="64" t="s">
        <v>161</v>
      </c>
    </row>
    <row r="137" spans="1:3">
      <c r="A137" s="59"/>
    </row>
    <row r="138" spans="1:3">
      <c r="A138" s="64" t="s">
        <v>162</v>
      </c>
    </row>
    <row r="139" spans="1:3">
      <c r="A139" s="59"/>
    </row>
    <row r="140" spans="1:3" ht="13.8" thickBot="1">
      <c r="A140" s="67" t="s">
        <v>163</v>
      </c>
    </row>
    <row r="141" spans="1:3" ht="13.8" thickBot="1">
      <c r="A141" s="59"/>
    </row>
    <row r="142" spans="1:3">
      <c r="A142" s="72" t="s">
        <v>164</v>
      </c>
      <c r="B142" s="77"/>
      <c r="C142" s="78"/>
    </row>
    <row r="143" spans="1:3" ht="19.2" customHeight="1" thickBot="1">
      <c r="A143" s="73" t="s">
        <v>165</v>
      </c>
      <c r="B143" s="79"/>
      <c r="C143" s="80"/>
    </row>
    <row r="144" spans="1:3" ht="13.8" thickBot="1">
      <c r="A144" s="69"/>
      <c r="B144" s="69"/>
      <c r="C144" s="69"/>
    </row>
    <row r="145" spans="1:3">
      <c r="A145" s="74" t="s">
        <v>166</v>
      </c>
      <c r="B145" s="74" t="s">
        <v>168</v>
      </c>
      <c r="C145" s="74" t="s">
        <v>170</v>
      </c>
    </row>
    <row r="146" spans="1:3" ht="13.8" thickBot="1">
      <c r="A146" s="75" t="s">
        <v>167</v>
      </c>
      <c r="B146" s="75" t="s">
        <v>169</v>
      </c>
      <c r="C146" s="75" t="s">
        <v>171</v>
      </c>
    </row>
    <row r="147" spans="1:3">
      <c r="A147" s="72" t="s">
        <v>172</v>
      </c>
      <c r="B147" s="77"/>
      <c r="C147" s="78"/>
    </row>
    <row r="148" spans="1:3" ht="19.2" customHeight="1" thickBot="1">
      <c r="A148" s="73" t="s">
        <v>173</v>
      </c>
      <c r="B148" s="79"/>
      <c r="C148" s="80"/>
    </row>
    <row r="149" spans="1:3" ht="13.8" thickBot="1">
      <c r="A149" s="69"/>
      <c r="B149" s="69"/>
      <c r="C149" s="69"/>
    </row>
    <row r="150" spans="1:3">
      <c r="A150" s="74" t="s">
        <v>166</v>
      </c>
      <c r="B150" s="74" t="s">
        <v>168</v>
      </c>
      <c r="C150" s="74" t="s">
        <v>170</v>
      </c>
    </row>
    <row r="151" spans="1:3" ht="13.8" thickBot="1">
      <c r="A151" s="75" t="s">
        <v>174</v>
      </c>
      <c r="B151" s="75" t="s">
        <v>175</v>
      </c>
      <c r="C151" s="75" t="s">
        <v>176</v>
      </c>
    </row>
    <row r="152" spans="1:3">
      <c r="A152" s="59"/>
    </row>
    <row r="153" spans="1:3" ht="13.8" thickBot="1">
      <c r="A153" s="67" t="s">
        <v>177</v>
      </c>
    </row>
    <row r="154" spans="1:3">
      <c r="A154" s="59"/>
    </row>
    <row r="155" spans="1:3">
      <c r="A155" s="64" t="s">
        <v>178</v>
      </c>
    </row>
    <row r="156" spans="1:3">
      <c r="A156" s="64" t="s">
        <v>179</v>
      </c>
    </row>
    <row r="157" spans="1:3">
      <c r="A157" s="59"/>
    </row>
    <row r="158" spans="1:3" ht="13.8" thickBot="1">
      <c r="A158" s="67" t="s">
        <v>180</v>
      </c>
    </row>
    <row r="159" spans="1:3">
      <c r="A159" s="59"/>
    </row>
    <row r="160" spans="1:3">
      <c r="A160" s="65" t="s">
        <v>181</v>
      </c>
    </row>
    <row r="161" spans="1:1">
      <c r="A161" s="59"/>
    </row>
    <row r="162" spans="1:1">
      <c r="A162" s="64" t="s">
        <v>182</v>
      </c>
    </row>
    <row r="163" spans="1:1">
      <c r="A163" s="59"/>
    </row>
    <row r="164" spans="1:1">
      <c r="A164" s="65" t="s">
        <v>183</v>
      </c>
    </row>
    <row r="165" spans="1:1">
      <c r="A165" s="64" t="s">
        <v>184</v>
      </c>
    </row>
    <row r="166" spans="1:1">
      <c r="A166" s="64" t="s">
        <v>185</v>
      </c>
    </row>
    <row r="167" spans="1:1">
      <c r="A167" s="64" t="s">
        <v>186</v>
      </c>
    </row>
    <row r="168" spans="1:1">
      <c r="A168" s="64" t="s">
        <v>187</v>
      </c>
    </row>
    <row r="169" spans="1:1">
      <c r="A169" s="64" t="s">
        <v>188</v>
      </c>
    </row>
    <row r="170" spans="1:1">
      <c r="A170" s="64"/>
    </row>
    <row r="171" spans="1:1">
      <c r="A171" s="65" t="s">
        <v>189</v>
      </c>
    </row>
    <row r="172" spans="1:1">
      <c r="A172" s="64" t="s">
        <v>190</v>
      </c>
    </row>
    <row r="173" spans="1:1">
      <c r="A173" s="64" t="s">
        <v>191</v>
      </c>
    </row>
    <row r="174" spans="1:1">
      <c r="A174" s="64" t="s">
        <v>192</v>
      </c>
    </row>
    <row r="175" spans="1:1">
      <c r="A175" s="59"/>
    </row>
    <row r="176" spans="1:1">
      <c r="A176" s="64" t="s">
        <v>193</v>
      </c>
    </row>
    <row r="177" spans="1:1">
      <c r="A177" s="64" t="s">
        <v>194</v>
      </c>
    </row>
    <row r="178" spans="1:1">
      <c r="A178" s="64" t="s">
        <v>195</v>
      </c>
    </row>
    <row r="179" spans="1:1">
      <c r="A179" s="64" t="s">
        <v>196</v>
      </c>
    </row>
    <row r="180" spans="1:1">
      <c r="A180" s="64" t="s">
        <v>197</v>
      </c>
    </row>
    <row r="181" spans="1:1">
      <c r="A181" s="64" t="s">
        <v>198</v>
      </c>
    </row>
    <row r="182" spans="1:1">
      <c r="A182" s="59"/>
    </row>
    <row r="183" spans="1:1">
      <c r="A183" s="65" t="s">
        <v>199</v>
      </c>
    </row>
    <row r="184" spans="1:1">
      <c r="A184" s="59"/>
    </row>
    <row r="185" spans="1:1">
      <c r="A185" s="64" t="s">
        <v>200</v>
      </c>
    </row>
    <row r="186" spans="1:1">
      <c r="A186" s="59"/>
    </row>
    <row r="187" spans="1:1">
      <c r="A187" s="65" t="s">
        <v>183</v>
      </c>
    </row>
    <row r="188" spans="1:1">
      <c r="A188" s="64" t="s">
        <v>201</v>
      </c>
    </row>
    <row r="189" spans="1:1">
      <c r="A189" s="64" t="s">
        <v>186</v>
      </c>
    </row>
    <row r="190" spans="1:1">
      <c r="A190" s="64" t="s">
        <v>187</v>
      </c>
    </row>
    <row r="191" spans="1:1">
      <c r="A191" s="64" t="s">
        <v>188</v>
      </c>
    </row>
    <row r="192" spans="1:1">
      <c r="A192" s="59"/>
    </row>
    <row r="193" spans="1:1">
      <c r="A193" s="64" t="s">
        <v>202</v>
      </c>
    </row>
    <row r="194" spans="1:1">
      <c r="A194" s="64" t="s">
        <v>203</v>
      </c>
    </row>
    <row r="195" spans="1:1">
      <c r="A195" s="64" t="s">
        <v>204</v>
      </c>
    </row>
  </sheetData>
  <phoneticPr fontId="1"/>
  <hyperlinks>
    <hyperlink ref="A2" r:id="rId1" display="javascript:print_mode();"/>
    <hyperlink ref="A9" r:id="rId2" location="7" display="https://www.town.kihoku.ehime.jp/soshiki/kankyou/2.html - 7"/>
    <hyperlink ref="A29" r:id="rId3" display="http://www.pref.ehime.jp/h30103/sangiken/gijutu/index.html"/>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4" sqref="B4"/>
    </sheetView>
  </sheetViews>
  <sheetFormatPr defaultRowHeight="13.2"/>
  <sheetData>
    <row r="1" spans="1:1">
      <c r="A1" t="s">
        <v>208</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
  <sheetViews>
    <sheetView topLeftCell="B1" workbookViewId="0">
      <selection activeCell="D8" sqref="D8"/>
    </sheetView>
  </sheetViews>
  <sheetFormatPr defaultRowHeight="13.2"/>
  <cols>
    <col min="2" max="2" width="18.33203125" customWidth="1"/>
    <col min="3" max="3" width="23.33203125" customWidth="1"/>
    <col min="4" max="4" width="18.88671875" customWidth="1"/>
    <col min="5" max="5" width="17.109375" bestFit="1" customWidth="1"/>
    <col min="6" max="6" width="21.21875" customWidth="1"/>
    <col min="7" max="7" width="18.5546875" customWidth="1"/>
  </cols>
  <sheetData>
    <row r="1" spans="2:7" ht="26.4">
      <c r="B1" s="71"/>
      <c r="C1" s="71"/>
      <c r="D1" s="71" t="s">
        <v>220</v>
      </c>
      <c r="E1" s="71" t="s">
        <v>227</v>
      </c>
      <c r="F1" s="71" t="s">
        <v>228</v>
      </c>
      <c r="G1" s="71" t="s">
        <v>229</v>
      </c>
    </row>
    <row r="2" spans="2:7" ht="39.6">
      <c r="B2" s="71" t="s">
        <v>218</v>
      </c>
      <c r="C2" s="71" t="s">
        <v>219</v>
      </c>
      <c r="D2" s="71" t="s">
        <v>222</v>
      </c>
      <c r="E2" s="71" t="s">
        <v>225</v>
      </c>
      <c r="F2" s="71" t="s">
        <v>221</v>
      </c>
      <c r="G2" s="71" t="s">
        <v>226</v>
      </c>
    </row>
    <row r="3" spans="2:7" ht="37.799999999999997" customHeight="1">
      <c r="B3" s="71"/>
      <c r="C3" s="71" t="s">
        <v>230</v>
      </c>
      <c r="D3" s="71" t="s">
        <v>224</v>
      </c>
      <c r="E3" s="71" t="s">
        <v>224</v>
      </c>
      <c r="F3" s="71" t="s">
        <v>231</v>
      </c>
      <c r="G3" s="71" t="s">
        <v>223</v>
      </c>
    </row>
    <row r="5" spans="2:7">
      <c r="B5" t="s">
        <v>232</v>
      </c>
    </row>
    <row r="6" spans="2:7">
      <c r="B6" t="s">
        <v>233</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8"/>
  <sheetViews>
    <sheetView workbookViewId="0">
      <selection activeCell="G4" sqref="G4"/>
    </sheetView>
  </sheetViews>
  <sheetFormatPr defaultRowHeight="15.6"/>
  <cols>
    <col min="1" max="1" width="4.5546875" style="95" customWidth="1"/>
    <col min="2" max="2" width="35.77734375" style="95" customWidth="1"/>
    <col min="3" max="3" width="35.44140625" style="95" customWidth="1"/>
    <col min="4" max="16384" width="8.88671875" style="95"/>
  </cols>
  <sheetData>
    <row r="3" spans="1:3">
      <c r="A3" s="98"/>
      <c r="B3" s="99" t="s">
        <v>243</v>
      </c>
      <c r="C3" s="99" t="s">
        <v>18</v>
      </c>
    </row>
    <row r="4" spans="1:3" ht="81.599999999999994">
      <c r="A4" s="97" t="s">
        <v>236</v>
      </c>
      <c r="B4" s="96" t="s">
        <v>245</v>
      </c>
      <c r="C4" s="101" t="s">
        <v>241</v>
      </c>
    </row>
    <row r="5" spans="1:3" ht="20.399999999999999">
      <c r="A5" s="97" t="s">
        <v>237</v>
      </c>
      <c r="B5" s="96" t="s">
        <v>235</v>
      </c>
      <c r="C5" s="100" t="s">
        <v>240</v>
      </c>
    </row>
    <row r="6" spans="1:3" ht="61.2">
      <c r="A6" s="97" t="s">
        <v>238</v>
      </c>
      <c r="B6" s="96" t="s">
        <v>244</v>
      </c>
      <c r="C6" s="100" t="s">
        <v>242</v>
      </c>
    </row>
    <row r="8" spans="1:3" ht="61.2">
      <c r="A8" s="95" t="s">
        <v>239</v>
      </c>
      <c r="B8" s="94" t="s">
        <v>246</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12"/>
  <sheetViews>
    <sheetView workbookViewId="0">
      <selection activeCell="G13" sqref="G13"/>
    </sheetView>
  </sheetViews>
  <sheetFormatPr defaultRowHeight="13.2"/>
  <cols>
    <col min="2" max="5" width="12.5546875" customWidth="1"/>
    <col min="6" max="6" width="16.77734375" customWidth="1"/>
    <col min="7" max="7" width="16.44140625" customWidth="1"/>
  </cols>
  <sheetData>
    <row r="3" spans="2:9">
      <c r="B3" s="108"/>
      <c r="C3" s="109" t="s">
        <v>251</v>
      </c>
      <c r="D3" s="109" t="s">
        <v>250</v>
      </c>
      <c r="E3" s="109" t="s">
        <v>249</v>
      </c>
      <c r="F3" s="121" t="s">
        <v>253</v>
      </c>
      <c r="G3" s="123"/>
      <c r="H3" s="111" t="s">
        <v>248</v>
      </c>
      <c r="I3" s="111" t="s">
        <v>247</v>
      </c>
    </row>
    <row r="4" spans="2:9" ht="27.6" customHeight="1">
      <c r="B4" s="118"/>
      <c r="C4" s="119"/>
      <c r="D4" s="119"/>
      <c r="E4" s="119"/>
      <c r="F4" s="124"/>
      <c r="G4" s="125"/>
      <c r="H4" s="120"/>
      <c r="I4" s="120"/>
    </row>
    <row r="5" spans="2:9" ht="27.6" customHeight="1">
      <c r="B5" s="122"/>
      <c r="C5" s="122"/>
      <c r="D5" s="122"/>
      <c r="E5" s="122"/>
      <c r="F5" s="102" t="s">
        <v>254</v>
      </c>
      <c r="G5" s="126" t="s">
        <v>255</v>
      </c>
      <c r="H5" s="122"/>
      <c r="I5" s="122"/>
    </row>
    <row r="6" spans="2:9" ht="25.8" customHeight="1">
      <c r="B6" s="103">
        <v>1</v>
      </c>
      <c r="C6" s="104">
        <v>750</v>
      </c>
      <c r="D6" s="104">
        <v>0</v>
      </c>
      <c r="E6" s="104">
        <v>750</v>
      </c>
      <c r="F6" s="104" t="s">
        <v>252</v>
      </c>
      <c r="G6" s="105" t="s">
        <v>256</v>
      </c>
      <c r="H6" s="104">
        <v>33</v>
      </c>
      <c r="I6" s="104">
        <v>4.4000000000000004</v>
      </c>
    </row>
    <row r="7" spans="2:9" ht="22.8">
      <c r="B7" s="103">
        <v>2</v>
      </c>
      <c r="C7" s="104">
        <v>571</v>
      </c>
      <c r="D7" s="104">
        <v>0</v>
      </c>
      <c r="E7" s="104">
        <v>571</v>
      </c>
      <c r="F7" s="105">
        <v>208.5</v>
      </c>
      <c r="G7" s="105">
        <v>79.599999999999994</v>
      </c>
      <c r="H7" s="104">
        <v>106</v>
      </c>
      <c r="I7" s="104">
        <v>18.600000000000001</v>
      </c>
    </row>
    <row r="8" spans="2:9" ht="21">
      <c r="B8" s="109">
        <v>3</v>
      </c>
      <c r="C8" s="106">
        <v>660</v>
      </c>
      <c r="D8" s="106">
        <v>176</v>
      </c>
      <c r="E8" s="112">
        <v>836</v>
      </c>
      <c r="F8" s="114">
        <v>265.10000000000002</v>
      </c>
      <c r="G8" s="114">
        <v>44.8</v>
      </c>
      <c r="H8" s="116"/>
      <c r="I8" s="116"/>
    </row>
    <row r="9" spans="2:9" ht="21">
      <c r="B9" s="110"/>
      <c r="C9" s="107">
        <v>-0.79</v>
      </c>
      <c r="D9" s="107">
        <v>-0.21</v>
      </c>
      <c r="E9" s="113"/>
      <c r="F9" s="115"/>
      <c r="G9" s="115"/>
      <c r="H9" s="117"/>
      <c r="I9" s="117"/>
    </row>
    <row r="12" spans="2:9">
      <c r="H12" s="1"/>
    </row>
  </sheetData>
  <mergeCells count="13">
    <mergeCell ref="E3:E5"/>
    <mergeCell ref="H3:H5"/>
    <mergeCell ref="I3:I5"/>
    <mergeCell ref="F3:G4"/>
    <mergeCell ref="B8:B9"/>
    <mergeCell ref="E8:E9"/>
    <mergeCell ref="F8:F9"/>
    <mergeCell ref="G8:G9"/>
    <mergeCell ref="H8:H9"/>
    <mergeCell ref="I8:I9"/>
    <mergeCell ref="B3:B5"/>
    <mergeCell ref="C3:C5"/>
    <mergeCell ref="D3:D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Flowsheet NYLA liquid &amp;compost</vt:lpstr>
      <vt:lpstr>Sheet1</vt:lpstr>
      <vt:lpstr>Sheet2</vt:lpstr>
      <vt:lpstr>Sheet3</vt:lpstr>
      <vt:lpstr>Sheet4</vt:lpstr>
      <vt:lpstr>Sheet5</vt:lpstr>
      <vt:lpstr>Sheet6</vt:lpstr>
      <vt:lpstr>'Flowsheet NYLA liquid &amp;compost'!Print_Area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裕典</dc:creator>
  <cp:lastModifiedBy>高橋　裕典</cp:lastModifiedBy>
  <dcterms:created xsi:type="dcterms:W3CDTF">2015-08-08T14:03:07Z</dcterms:created>
  <dcterms:modified xsi:type="dcterms:W3CDTF">2015-08-21T05:26:30Z</dcterms:modified>
</cp:coreProperties>
</file>