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2_LU\03_Study visit\201509_Yosuke\"/>
    </mc:Choice>
  </mc:AlternateContent>
  <bookViews>
    <workbookView xWindow="0" yWindow="0" windowWidth="20490" windowHeight="77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 l="1"/>
  <c r="F41" i="2" l="1"/>
  <c r="F24" i="2"/>
  <c r="F20" i="2" s="1"/>
  <c r="F18" i="2"/>
  <c r="F17" i="2"/>
  <c r="F11" i="2"/>
  <c r="F10" i="2"/>
  <c r="F16" i="2" l="1"/>
  <c r="F6" i="2"/>
  <c r="A3" i="2"/>
  <c r="A2" i="2"/>
  <c r="H23" i="1" l="1"/>
  <c r="H21" i="1" l="1"/>
  <c r="H20" i="1"/>
  <c r="H19" i="1" l="1"/>
  <c r="H18" i="1"/>
  <c r="H16" i="1"/>
  <c r="H8" i="1"/>
  <c r="H10" i="1"/>
  <c r="H11" i="1"/>
  <c r="H13" i="1"/>
  <c r="H7" i="1"/>
  <c r="H14" i="1" l="1"/>
  <c r="H5" i="1"/>
  <c r="F40" i="2"/>
  <c r="F42" i="2" s="1"/>
</calcChain>
</file>

<file path=xl/sharedStrings.xml><?xml version="1.0" encoding="utf-8"?>
<sst xmlns="http://schemas.openxmlformats.org/spreadsheetml/2006/main" count="119" uniqueCount="75">
  <si>
    <t>ประมาณการค่าใช้จ่ายในการรับคณะ</t>
  </si>
  <si>
    <t>4 - 10 สิงหาคม 2558</t>
  </si>
  <si>
    <t>ค่าอาหาร</t>
  </si>
  <si>
    <t>รายการ</t>
  </si>
  <si>
    <t>จำนวน</t>
  </si>
  <si>
    <t>รวม</t>
  </si>
  <si>
    <t>ราคาต่อหน่วย (บาท)</t>
  </si>
  <si>
    <t>4 ส.ค.</t>
  </si>
  <si>
    <t>อาหารกลางวัน</t>
  </si>
  <si>
    <t>หน่วยนับ</t>
  </si>
  <si>
    <t>เหมา</t>
  </si>
  <si>
    <t>อาหารเย็น</t>
  </si>
  <si>
    <t>คน</t>
  </si>
  <si>
    <t>ค่าที่พัก</t>
  </si>
  <si>
    <t>กรีนฮิลล์</t>
  </si>
  <si>
    <t>ห้อง</t>
  </si>
  <si>
    <t>5 ส.ค.</t>
  </si>
  <si>
    <t>โรงแรมในตัวเมืองน่าน</t>
  </si>
  <si>
    <t>6 ส.ค.</t>
  </si>
  <si>
    <t>ค่าน้ำมัน</t>
  </si>
  <si>
    <t>วัน</t>
  </si>
  <si>
    <t>ค่าวิทยากร</t>
  </si>
  <si>
    <t>รวมทั้งสิ้น</t>
  </si>
  <si>
    <t>ค่าเบี้ยเลี้ยงพขร.</t>
  </si>
  <si>
    <t>สำรองฉุกเฉิน</t>
  </si>
  <si>
    <t>สรุปรายการการค่าใช้จ่ายในการรับคณะ</t>
  </si>
  <si>
    <t>จำนวนเงิน (บาท)</t>
  </si>
  <si>
    <t>หมายเหตุ</t>
  </si>
  <si>
    <t>4 ส.ค. 58 ค่าอาหารกลางวันและเครื่องดื่มที่สนง.โครงการปลูกป่าฯ อ.ท่าวังผา จ.น่าน</t>
  </si>
  <si>
    <t>4 ส.ค. 58 ค่าอาหารเย็นและเครื่องดื่มที่สวนอาหารน้อมจิตร</t>
  </si>
  <si>
    <t>5 ส.ค. 58 ค่าอาหารว่างช่วงบ่ายที่หมู่บ้านน้ำช้างพัฒนา</t>
  </si>
  <si>
    <t>เอกสาร</t>
  </si>
  <si>
    <t>สำเนาบัตรประชาชนผู้รับเงิน</t>
  </si>
  <si>
    <t>ใบเสร็จรับเงิน</t>
  </si>
  <si>
    <t>บิลเงินสดมีที่อยู่ร้านค้า</t>
  </si>
  <si>
    <t>6. ส.ค. 58 ค่าอาหารเช้าที่ตลาดอ.เมือง จ.น่าน</t>
  </si>
  <si>
    <t>ใบรับรองแทนใบเสร็จ</t>
  </si>
  <si>
    <t>6. ส.ค. 58 ค่าอาหารกลางวันที่ศูนย์อาหารเซ็นทรัลเชียงราย</t>
  </si>
  <si>
    <t>8 ส.ค. 58 ค่าอาหารปางมะหัน</t>
  </si>
  <si>
    <t>7 ส.ค. 58 ค่าอาหารกลางวันร้านโอปอ</t>
  </si>
  <si>
    <t>Mr. Yusuke, เหมือนแพร, จนท.ยานยนต์</t>
  </si>
  <si>
    <t xml:space="preserve">Mr. Yusuke, ณัชวรรัศ, จนท.ยานยนต์, เจ้าหน้าที่โครงการปลูกป่าฯ ผู้นำและชาวบ้าน </t>
  </si>
  <si>
    <t>Mr. Yusuke, ณัชวรรัศ, จนท.ยานยนต์</t>
  </si>
  <si>
    <t>Mr. Yusuke, ณัชวรรัศ, จนท.ยานยนต์, เจ้าหน้าที่โครงการปลูกป่าฯ ผู้นำและชาวบ้าน</t>
  </si>
  <si>
    <t xml:space="preserve">Mr. Yusuke, เหมือนแพร, จนท.ยานยนต์, เจ้าหน้าที่โครงการปลูกป่าฯ ผู้นำและชาวบ้าน </t>
  </si>
  <si>
    <t>Mr. Yusuke Takahashi</t>
  </si>
  <si>
    <t xml:space="preserve">10 ส.ค. 58 ค่าอาหารเย็นร้านอุ้ยหนาน </t>
  </si>
  <si>
    <t>Mr. Yusuke, ณัชวรรัศ, ดร.ธนพงษ์</t>
  </si>
  <si>
    <t>10 ส.ค. 58 ค่าอาหารกลางวันร้านไก่ย่างวิเชียรบุรี</t>
  </si>
  <si>
    <t>Mr. Yusuke, ณัชวรรัศ, ดร.ธนพงษ์, เหมือนแพร, จนท.ยานยนต์</t>
  </si>
  <si>
    <t>6 ส.ค. 58 เฮือนข่วงน่าน 3 ห้อง ห้องละ 500 บาท</t>
  </si>
  <si>
    <t>5 ส.ค. 58 กรีนฮิลล์ รีสอร์ท 3 ห้อง ห้องละ 600 บาท</t>
  </si>
  <si>
    <t>15 ส.ค. 58 โฮมเสตย์บ้านลาบา</t>
  </si>
  <si>
    <t>Mr. Yusuke, ภูวิทย์</t>
  </si>
  <si>
    <t>ค่าน้ำมันและบริการยานยนต์</t>
  </si>
  <si>
    <t xml:space="preserve">5 ส.ค. 58 </t>
  </si>
  <si>
    <t>6 ส.ค. 58</t>
  </si>
  <si>
    <t>เบี้ยเลี้ยงพขร. 4 - 6 ส.ค. 58 รวม 3 วัน วันละ 200 บาท</t>
  </si>
  <si>
    <t>โครงการปลูกป่าฯ จ.น่าน</t>
  </si>
  <si>
    <t>นายสวัสดิ์ แก้วควัน</t>
  </si>
  <si>
    <t>นายบวร อิ่นแก้ว</t>
  </si>
  <si>
    <t>นางสังวาร บัวอิ่น</t>
  </si>
  <si>
    <t>นางบัวมัน ธนะขว้าง</t>
  </si>
  <si>
    <t>นายเรว โนฤทธิ์</t>
  </si>
  <si>
    <t>นายดนุพล สุปัน</t>
  </si>
  <si>
    <t>นางศรีคำ มังคละ</t>
  </si>
  <si>
    <t>นายธนาวัฒน์ แปงล้วน</t>
  </si>
  <si>
    <t>นายปรีชา คำจิตร</t>
  </si>
  <si>
    <t>นายวีรชิต วรัญชิตกูล</t>
  </si>
  <si>
    <t>นายสนิท เจริญวงค์</t>
  </si>
  <si>
    <t>อบต.แม่ฟ้าหลวง</t>
  </si>
  <si>
    <t>รวมค่าใช้จ่าย</t>
  </si>
  <si>
    <t>จำนวนเบิกเงินทดรอง</t>
  </si>
  <si>
    <t>+/-</t>
  </si>
  <si>
    <t>ค่าบริการสถานที่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</si>
</sst>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64" fontId="2" fillId="0" borderId="13" xfId="1" applyNumberFormat="1" applyFont="1" applyBorder="1" applyAlignment="1">
      <alignment horizontal="left" vertical="top"/>
    </xf>
    <xf numFmtId="164" fontId="3" fillId="0" borderId="13" xfId="1" applyNumberFormat="1" applyFont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2" fillId="0" borderId="15" xfId="1" applyNumberFormat="1" applyFont="1" applyBorder="1" applyAlignment="1">
      <alignment horizontal="left" vertical="top"/>
    </xf>
    <xf numFmtId="164" fontId="3" fillId="0" borderId="12" xfId="1" applyNumberFormat="1" applyFont="1" applyBorder="1" applyAlignment="1">
      <alignment horizontal="left" vertical="top"/>
    </xf>
    <xf numFmtId="0" fontId="2" fillId="2" borderId="12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164" fontId="2" fillId="0" borderId="13" xfId="1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164" fontId="3" fillId="0" borderId="13" xfId="1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164" fontId="3" fillId="0" borderId="14" xfId="1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164" fontId="2" fillId="0" borderId="15" xfId="1" applyNumberFormat="1" applyFont="1" applyBorder="1" applyAlignment="1">
      <alignment horizontal="center" vertical="top"/>
    </xf>
    <xf numFmtId="164" fontId="3" fillId="0" borderId="12" xfId="1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64" fontId="3" fillId="0" borderId="15" xfId="1" applyNumberFormat="1" applyFont="1" applyBorder="1" applyAlignment="1">
      <alignment horizontal="left" vertical="top"/>
    </xf>
    <xf numFmtId="0" fontId="3" fillId="0" borderId="15" xfId="0" applyFont="1" applyBorder="1" applyAlignment="1">
      <alignment horizontal="center" vertical="top"/>
    </xf>
    <xf numFmtId="164" fontId="3" fillId="0" borderId="15" xfId="1" applyNumberFormat="1" applyFont="1" applyBorder="1" applyAlignment="1">
      <alignment horizontal="center" vertical="top"/>
    </xf>
    <xf numFmtId="164" fontId="2" fillId="0" borderId="5" xfId="1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0" xfId="1" applyNumberFormat="1" applyFont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  <xf numFmtId="164" fontId="8" fillId="0" borderId="15" xfId="1" applyNumberFormat="1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164" fontId="7" fillId="0" borderId="13" xfId="1" applyNumberFormat="1" applyFont="1" applyFill="1" applyBorder="1" applyAlignment="1">
      <alignment horizontal="right" vertical="top"/>
    </xf>
    <xf numFmtId="0" fontId="0" fillId="0" borderId="13" xfId="0" applyBorder="1" applyAlignment="1">
      <alignment horizontal="left" vertical="top" wrapText="1"/>
    </xf>
    <xf numFmtId="164" fontId="0" fillId="0" borderId="13" xfId="1" applyNumberFormat="1" applyFont="1" applyBorder="1" applyAlignment="1">
      <alignment horizontal="right" vertical="top"/>
    </xf>
    <xf numFmtId="0" fontId="5" fillId="0" borderId="13" xfId="0" applyFont="1" applyBorder="1" applyAlignment="1">
      <alignment horizontal="left" vertical="top" wrapText="1"/>
    </xf>
    <xf numFmtId="164" fontId="5" fillId="0" borderId="13" xfId="1" applyNumberFormat="1" applyFont="1" applyBorder="1" applyAlignment="1">
      <alignment horizontal="right" vertical="top"/>
    </xf>
    <xf numFmtId="0" fontId="0" fillId="0" borderId="13" xfId="0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164" fontId="0" fillId="0" borderId="14" xfId="1" applyNumberFormat="1" applyFont="1" applyBorder="1" applyAlignment="1">
      <alignment horizontal="right" vertical="top"/>
    </xf>
    <xf numFmtId="0" fontId="8" fillId="0" borderId="4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164" fontId="8" fillId="0" borderId="12" xfId="1" applyNumberFormat="1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5" fillId="0" borderId="10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/>
    </xf>
    <xf numFmtId="164" fontId="5" fillId="0" borderId="15" xfId="1" applyNumberFormat="1" applyFont="1" applyBorder="1" applyAlignment="1">
      <alignment horizontal="right" vertical="top"/>
    </xf>
    <xf numFmtId="0" fontId="5" fillId="0" borderId="15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 wrapText="1"/>
    </xf>
    <xf numFmtId="164" fontId="5" fillId="0" borderId="3" xfId="1" applyNumberFormat="1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164" fontId="5" fillId="0" borderId="1" xfId="1" applyNumberFormat="1" applyFont="1" applyBorder="1" applyAlignment="1">
      <alignment horizontal="right" vertical="top"/>
    </xf>
    <xf numFmtId="0" fontId="5" fillId="0" borderId="18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6" xfId="0" quotePrefix="1" applyFont="1" applyBorder="1" applyAlignment="1">
      <alignment horizontal="left" vertical="top"/>
    </xf>
    <xf numFmtId="164" fontId="5" fillId="0" borderId="16" xfId="1" applyNumberFormat="1" applyFont="1" applyBorder="1" applyAlignment="1">
      <alignment horizontal="right" vertical="top"/>
    </xf>
    <xf numFmtId="0" fontId="5" fillId="0" borderId="17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164" fontId="2" fillId="0" borderId="4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opLeftCell="A13" workbookViewId="0">
      <selection activeCell="A3" sqref="A3"/>
    </sheetView>
  </sheetViews>
  <sheetFormatPr defaultRowHeight="22.5" x14ac:dyDescent="0.25"/>
  <cols>
    <col min="1" max="1" width="3.7109375" style="2" customWidth="1"/>
    <col min="2" max="2" width="5.140625" style="2" customWidth="1"/>
    <col min="3" max="3" width="3.7109375" style="2" customWidth="1"/>
    <col min="4" max="4" width="17.28515625" style="2" customWidth="1"/>
    <col min="5" max="6" width="9.140625" style="26"/>
    <col min="7" max="7" width="15.85546875" style="2" customWidth="1"/>
    <col min="8" max="8" width="10" style="2" customWidth="1"/>
    <col min="9" max="16384" width="9.140625" style="2"/>
  </cols>
  <sheetData>
    <row r="1" spans="1:8" ht="23.25" x14ac:dyDescent="0.25">
      <c r="A1" s="1" t="s">
        <v>0</v>
      </c>
    </row>
    <row r="2" spans="1:8" ht="23.25" x14ac:dyDescent="0.25">
      <c r="A2" s="3" t="s">
        <v>45</v>
      </c>
    </row>
    <row r="3" spans="1:8" ht="23.25" x14ac:dyDescent="0.25">
      <c r="A3" s="1" t="s">
        <v>1</v>
      </c>
    </row>
    <row r="4" spans="1:8" s="26" customFormat="1" ht="46.5" x14ac:dyDescent="0.25">
      <c r="A4" s="94" t="s">
        <v>3</v>
      </c>
      <c r="B4" s="95"/>
      <c r="C4" s="95"/>
      <c r="D4" s="96"/>
      <c r="E4" s="24" t="s">
        <v>9</v>
      </c>
      <c r="F4" s="24" t="s">
        <v>4</v>
      </c>
      <c r="G4" s="25" t="s">
        <v>6</v>
      </c>
      <c r="H4" s="24" t="s">
        <v>5</v>
      </c>
    </row>
    <row r="5" spans="1:8" s="1" customFormat="1" ht="23.25" x14ac:dyDescent="0.25">
      <c r="A5" s="4">
        <v>1</v>
      </c>
      <c r="B5" s="5" t="s">
        <v>2</v>
      </c>
      <c r="C5" s="5"/>
      <c r="D5" s="14"/>
      <c r="E5" s="27"/>
      <c r="F5" s="28"/>
      <c r="G5" s="19"/>
      <c r="H5" s="20">
        <f>SUM(H7:H13)</f>
        <v>1230</v>
      </c>
    </row>
    <row r="6" spans="1:8" x14ac:dyDescent="0.25">
      <c r="A6" s="6"/>
      <c r="B6" s="7">
        <v>1.1000000000000001</v>
      </c>
      <c r="C6" s="7" t="s">
        <v>7</v>
      </c>
      <c r="D6" s="15"/>
      <c r="E6" s="29"/>
      <c r="F6" s="30"/>
      <c r="G6" s="20"/>
      <c r="H6" s="20"/>
    </row>
    <row r="7" spans="1:8" x14ac:dyDescent="0.25">
      <c r="A7" s="6"/>
      <c r="B7" s="7"/>
      <c r="C7" s="7" t="s">
        <v>8</v>
      </c>
      <c r="D7" s="15"/>
      <c r="E7" s="29" t="s">
        <v>12</v>
      </c>
      <c r="F7" s="30">
        <v>3</v>
      </c>
      <c r="G7" s="20">
        <v>70</v>
      </c>
      <c r="H7" s="20">
        <f>F7*G7</f>
        <v>210</v>
      </c>
    </row>
    <row r="8" spans="1:8" x14ac:dyDescent="0.25">
      <c r="A8" s="6"/>
      <c r="B8" s="7"/>
      <c r="C8" s="7" t="s">
        <v>11</v>
      </c>
      <c r="D8" s="15"/>
      <c r="E8" s="29" t="s">
        <v>12</v>
      </c>
      <c r="F8" s="30">
        <v>3</v>
      </c>
      <c r="G8" s="20">
        <v>70</v>
      </c>
      <c r="H8" s="20">
        <f t="shared" ref="H8:H21" si="0">F8*G8</f>
        <v>210</v>
      </c>
    </row>
    <row r="9" spans="1:8" x14ac:dyDescent="0.25">
      <c r="A9" s="6"/>
      <c r="B9" s="7">
        <v>1.2</v>
      </c>
      <c r="C9" s="7" t="s">
        <v>16</v>
      </c>
      <c r="D9" s="15"/>
      <c r="E9" s="29"/>
      <c r="F9" s="30"/>
      <c r="G9" s="20"/>
      <c r="H9" s="20"/>
    </row>
    <row r="10" spans="1:8" x14ac:dyDescent="0.25">
      <c r="A10" s="6"/>
      <c r="B10" s="7"/>
      <c r="C10" s="7" t="s">
        <v>8</v>
      </c>
      <c r="D10" s="15"/>
      <c r="E10" s="29" t="s">
        <v>12</v>
      </c>
      <c r="F10" s="30">
        <v>3</v>
      </c>
      <c r="G10" s="20">
        <v>70</v>
      </c>
      <c r="H10" s="20">
        <f t="shared" si="0"/>
        <v>210</v>
      </c>
    </row>
    <row r="11" spans="1:8" x14ac:dyDescent="0.25">
      <c r="A11" s="6"/>
      <c r="B11" s="7"/>
      <c r="C11" s="7" t="s">
        <v>11</v>
      </c>
      <c r="D11" s="15"/>
      <c r="E11" s="29" t="s">
        <v>12</v>
      </c>
      <c r="F11" s="30">
        <v>3</v>
      </c>
      <c r="G11" s="20">
        <v>100</v>
      </c>
      <c r="H11" s="20">
        <f t="shared" si="0"/>
        <v>300</v>
      </c>
    </row>
    <row r="12" spans="1:8" x14ac:dyDescent="0.25">
      <c r="A12" s="6"/>
      <c r="B12" s="7">
        <v>1.3</v>
      </c>
      <c r="C12" s="7" t="s">
        <v>18</v>
      </c>
      <c r="D12" s="15"/>
      <c r="E12" s="29"/>
      <c r="F12" s="30"/>
      <c r="G12" s="20"/>
      <c r="H12" s="20"/>
    </row>
    <row r="13" spans="1:8" x14ac:dyDescent="0.25">
      <c r="A13" s="8"/>
      <c r="B13" s="9"/>
      <c r="C13" s="9" t="s">
        <v>8</v>
      </c>
      <c r="D13" s="16"/>
      <c r="E13" s="31" t="s">
        <v>12</v>
      </c>
      <c r="F13" s="32">
        <v>3</v>
      </c>
      <c r="G13" s="21">
        <v>100</v>
      </c>
      <c r="H13" s="21">
        <f t="shared" si="0"/>
        <v>300</v>
      </c>
    </row>
    <row r="14" spans="1:8" s="1" customFormat="1" ht="23.25" x14ac:dyDescent="0.25">
      <c r="A14" s="10">
        <v>2</v>
      </c>
      <c r="B14" s="11" t="s">
        <v>13</v>
      </c>
      <c r="C14" s="11"/>
      <c r="D14" s="17"/>
      <c r="E14" s="33"/>
      <c r="F14" s="34"/>
      <c r="G14" s="22"/>
      <c r="H14" s="37">
        <f>SUM(H15:H18)</f>
        <v>3750</v>
      </c>
    </row>
    <row r="15" spans="1:8" x14ac:dyDescent="0.25">
      <c r="A15" s="6"/>
      <c r="B15" s="7">
        <v>2.1</v>
      </c>
      <c r="C15" s="7" t="s">
        <v>7</v>
      </c>
      <c r="D15" s="15"/>
      <c r="E15" s="29"/>
      <c r="F15" s="30"/>
      <c r="G15" s="20"/>
      <c r="H15" s="20"/>
    </row>
    <row r="16" spans="1:8" x14ac:dyDescent="0.25">
      <c r="A16" s="6"/>
      <c r="B16" s="7"/>
      <c r="C16" s="7" t="s">
        <v>14</v>
      </c>
      <c r="D16" s="15"/>
      <c r="E16" s="29" t="s">
        <v>15</v>
      </c>
      <c r="F16" s="30">
        <v>3</v>
      </c>
      <c r="G16" s="20">
        <v>650</v>
      </c>
      <c r="H16" s="20">
        <f t="shared" si="0"/>
        <v>1950</v>
      </c>
    </row>
    <row r="17" spans="1:8" x14ac:dyDescent="0.25">
      <c r="A17" s="6"/>
      <c r="B17" s="7">
        <v>2.2000000000000002</v>
      </c>
      <c r="C17" s="7" t="s">
        <v>16</v>
      </c>
      <c r="D17" s="15"/>
      <c r="E17" s="29"/>
      <c r="F17" s="30"/>
      <c r="G17" s="20"/>
      <c r="H17" s="20"/>
    </row>
    <row r="18" spans="1:8" x14ac:dyDescent="0.25">
      <c r="A18" s="8"/>
      <c r="B18" s="9"/>
      <c r="C18" s="9" t="s">
        <v>17</v>
      </c>
      <c r="D18" s="16"/>
      <c r="E18" s="31" t="s">
        <v>15</v>
      </c>
      <c r="F18" s="32">
        <v>3</v>
      </c>
      <c r="G18" s="21">
        <v>600</v>
      </c>
      <c r="H18" s="21">
        <f t="shared" si="0"/>
        <v>1800</v>
      </c>
    </row>
    <row r="19" spans="1:8" s="1" customFormat="1" ht="23.25" x14ac:dyDescent="0.25">
      <c r="A19" s="12">
        <v>3</v>
      </c>
      <c r="B19" s="13" t="s">
        <v>19</v>
      </c>
      <c r="C19" s="13"/>
      <c r="D19" s="18"/>
      <c r="E19" s="36" t="s">
        <v>20</v>
      </c>
      <c r="F19" s="35">
        <v>3</v>
      </c>
      <c r="G19" s="23">
        <v>800</v>
      </c>
      <c r="H19" s="23">
        <f t="shared" si="0"/>
        <v>2400</v>
      </c>
    </row>
    <row r="20" spans="1:8" s="1" customFormat="1" ht="23.25" x14ac:dyDescent="0.25">
      <c r="A20" s="10">
        <v>4</v>
      </c>
      <c r="B20" s="11" t="s">
        <v>23</v>
      </c>
      <c r="C20" s="11"/>
      <c r="D20" s="17"/>
      <c r="E20" s="38" t="s">
        <v>20</v>
      </c>
      <c r="F20" s="39">
        <v>3</v>
      </c>
      <c r="G20" s="37">
        <v>200</v>
      </c>
      <c r="H20" s="23">
        <f t="shared" si="0"/>
        <v>600</v>
      </c>
    </row>
    <row r="21" spans="1:8" s="1" customFormat="1" ht="23.25" x14ac:dyDescent="0.25">
      <c r="A21" s="10">
        <v>4</v>
      </c>
      <c r="B21" s="11" t="s">
        <v>21</v>
      </c>
      <c r="C21" s="11"/>
      <c r="D21" s="17"/>
      <c r="E21" s="38" t="s">
        <v>12</v>
      </c>
      <c r="F21" s="39">
        <v>6</v>
      </c>
      <c r="G21" s="37">
        <v>300</v>
      </c>
      <c r="H21" s="23">
        <f t="shared" si="0"/>
        <v>1800</v>
      </c>
    </row>
    <row r="22" spans="1:8" s="1" customFormat="1" ht="23.25" x14ac:dyDescent="0.25">
      <c r="A22" s="10">
        <v>5</v>
      </c>
      <c r="B22" s="11" t="s">
        <v>24</v>
      </c>
      <c r="C22" s="11"/>
      <c r="D22" s="11"/>
      <c r="E22" s="38" t="s">
        <v>10</v>
      </c>
      <c r="F22" s="39">
        <v>1</v>
      </c>
      <c r="G22" s="37">
        <v>300</v>
      </c>
      <c r="H22" s="23">
        <v>220</v>
      </c>
    </row>
    <row r="23" spans="1:8" s="1" customFormat="1" ht="23.25" x14ac:dyDescent="0.25">
      <c r="A23" s="97" t="s">
        <v>22</v>
      </c>
      <c r="B23" s="98"/>
      <c r="C23" s="98"/>
      <c r="D23" s="98"/>
      <c r="E23" s="98"/>
      <c r="F23" s="98"/>
      <c r="G23" s="98"/>
      <c r="H23" s="40">
        <f>SUM(H5,H14,H19,H20,H22,H21)</f>
        <v>10000</v>
      </c>
    </row>
  </sheetData>
  <mergeCells count="2">
    <mergeCell ref="A4:D4"/>
    <mergeCell ref="A23:G23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workbookViewId="0">
      <selection activeCell="F33" sqref="F33"/>
    </sheetView>
  </sheetViews>
  <sheetFormatPr defaultRowHeight="15" x14ac:dyDescent="0.25"/>
  <cols>
    <col min="1" max="1" width="3.7109375" style="42" customWidth="1"/>
    <col min="2" max="2" width="4.42578125" style="42" customWidth="1"/>
    <col min="3" max="3" width="3.7109375" style="42" customWidth="1"/>
    <col min="4" max="4" width="35" style="42" customWidth="1"/>
    <col min="5" max="5" width="27" style="42" bestFit="1" customWidth="1"/>
    <col min="6" max="6" width="18.5703125" style="45" bestFit="1" customWidth="1"/>
    <col min="7" max="7" width="38" style="44" customWidth="1"/>
    <col min="8" max="16384" width="9.140625" style="42"/>
  </cols>
  <sheetData>
    <row r="1" spans="1:8" x14ac:dyDescent="0.25">
      <c r="A1" s="41" t="s">
        <v>25</v>
      </c>
    </row>
    <row r="2" spans="1:8" x14ac:dyDescent="0.25">
      <c r="A2" s="43" t="str">
        <f>Sheet1!A2</f>
        <v>Mr. Yusuke Takahashi</v>
      </c>
    </row>
    <row r="3" spans="1:8" x14ac:dyDescent="0.25">
      <c r="A3" s="41" t="str">
        <f>Sheet1!A3</f>
        <v>4 - 10 สิงหาคม 2558</v>
      </c>
    </row>
    <row r="5" spans="1:8" s="41" customFormat="1" x14ac:dyDescent="0.25">
      <c r="A5" s="73" t="s">
        <v>3</v>
      </c>
      <c r="B5" s="74"/>
      <c r="C5" s="74"/>
      <c r="D5" s="74"/>
      <c r="E5" s="75" t="s">
        <v>31</v>
      </c>
      <c r="F5" s="76" t="s">
        <v>26</v>
      </c>
      <c r="G5" s="77" t="s">
        <v>27</v>
      </c>
      <c r="H5" s="50"/>
    </row>
    <row r="6" spans="1:8" s="41" customFormat="1" x14ac:dyDescent="0.25">
      <c r="A6" s="52">
        <v>1</v>
      </c>
      <c r="B6" s="53" t="s">
        <v>2</v>
      </c>
      <c r="C6" s="53"/>
      <c r="D6" s="53"/>
      <c r="E6" s="61"/>
      <c r="F6" s="62">
        <f>SUM(F7:F15)</f>
        <v>5530</v>
      </c>
      <c r="G6" s="63"/>
      <c r="H6" s="50"/>
    </row>
    <row r="7" spans="1:8" ht="30" customHeight="1" x14ac:dyDescent="0.25">
      <c r="A7" s="54"/>
      <c r="B7" s="55">
        <v>1.1000000000000001</v>
      </c>
      <c r="C7" s="101" t="s">
        <v>28</v>
      </c>
      <c r="D7" s="101"/>
      <c r="E7" s="64" t="s">
        <v>32</v>
      </c>
      <c r="F7" s="65">
        <v>700</v>
      </c>
      <c r="G7" s="64" t="s">
        <v>41</v>
      </c>
      <c r="H7" s="51"/>
    </row>
    <row r="8" spans="1:8" x14ac:dyDescent="0.25">
      <c r="A8" s="56"/>
      <c r="B8" s="46">
        <v>1.2</v>
      </c>
      <c r="C8" s="100" t="s">
        <v>29</v>
      </c>
      <c r="D8" s="100"/>
      <c r="E8" s="102" t="s">
        <v>33</v>
      </c>
      <c r="F8" s="67">
        <v>665</v>
      </c>
      <c r="G8" s="66" t="s">
        <v>42</v>
      </c>
    </row>
    <row r="9" spans="1:8" ht="45" x14ac:dyDescent="0.25">
      <c r="A9" s="56"/>
      <c r="B9" s="47">
        <v>1.3</v>
      </c>
      <c r="C9" s="100" t="s">
        <v>30</v>
      </c>
      <c r="D9" s="100"/>
      <c r="E9" s="102" t="s">
        <v>34</v>
      </c>
      <c r="F9" s="67">
        <v>700</v>
      </c>
      <c r="G9" s="66" t="s">
        <v>43</v>
      </c>
    </row>
    <row r="10" spans="1:8" x14ac:dyDescent="0.25">
      <c r="A10" s="56"/>
      <c r="B10" s="46">
        <v>1.4</v>
      </c>
      <c r="C10" s="100" t="s">
        <v>35</v>
      </c>
      <c r="D10" s="100"/>
      <c r="E10" s="102" t="s">
        <v>36</v>
      </c>
      <c r="F10" s="67">
        <f>115+40+20</f>
        <v>175</v>
      </c>
      <c r="G10" s="66" t="s">
        <v>42</v>
      </c>
    </row>
    <row r="11" spans="1:8" x14ac:dyDescent="0.25">
      <c r="A11" s="56"/>
      <c r="B11" s="47">
        <v>1.5</v>
      </c>
      <c r="C11" s="100" t="s">
        <v>37</v>
      </c>
      <c r="D11" s="100"/>
      <c r="E11" s="102" t="s">
        <v>36</v>
      </c>
      <c r="F11" s="67">
        <f>155+30</f>
        <v>185</v>
      </c>
      <c r="G11" s="66" t="s">
        <v>42</v>
      </c>
    </row>
    <row r="12" spans="1:8" x14ac:dyDescent="0.25">
      <c r="A12" s="56"/>
      <c r="B12" s="46">
        <v>1.6</v>
      </c>
      <c r="C12" s="100" t="s">
        <v>39</v>
      </c>
      <c r="D12" s="100"/>
      <c r="E12" s="102" t="s">
        <v>36</v>
      </c>
      <c r="F12" s="67">
        <v>300</v>
      </c>
      <c r="G12" s="66" t="s">
        <v>40</v>
      </c>
    </row>
    <row r="13" spans="1:8" ht="45" x14ac:dyDescent="0.25">
      <c r="A13" s="56"/>
      <c r="B13" s="47">
        <v>1.7</v>
      </c>
      <c r="C13" s="100" t="s">
        <v>38</v>
      </c>
      <c r="D13" s="100"/>
      <c r="E13" s="102" t="s">
        <v>34</v>
      </c>
      <c r="F13" s="67">
        <v>1605</v>
      </c>
      <c r="G13" s="66" t="s">
        <v>44</v>
      </c>
    </row>
    <row r="14" spans="1:8" ht="30" x14ac:dyDescent="0.25">
      <c r="A14" s="56"/>
      <c r="B14" s="46">
        <v>1.8</v>
      </c>
      <c r="C14" s="100" t="s">
        <v>48</v>
      </c>
      <c r="D14" s="100"/>
      <c r="E14" s="102" t="s">
        <v>36</v>
      </c>
      <c r="F14" s="67">
        <v>550</v>
      </c>
      <c r="G14" s="66" t="s">
        <v>49</v>
      </c>
    </row>
    <row r="15" spans="1:8" x14ac:dyDescent="0.25">
      <c r="A15" s="60"/>
      <c r="B15" s="49">
        <v>1.9</v>
      </c>
      <c r="C15" s="99" t="s">
        <v>46</v>
      </c>
      <c r="D15" s="99"/>
      <c r="E15" s="85" t="s">
        <v>36</v>
      </c>
      <c r="F15" s="72">
        <v>650</v>
      </c>
      <c r="G15" s="78" t="s">
        <v>47</v>
      </c>
    </row>
    <row r="16" spans="1:8" s="41" customFormat="1" x14ac:dyDescent="0.25">
      <c r="A16" s="79">
        <v>2</v>
      </c>
      <c r="B16" s="80" t="s">
        <v>13</v>
      </c>
      <c r="C16" s="81"/>
      <c r="D16" s="81"/>
      <c r="E16" s="82"/>
      <c r="F16" s="83">
        <f>SUM(F17:F19)</f>
        <v>4100</v>
      </c>
      <c r="G16" s="82"/>
    </row>
    <row r="17" spans="1:7" ht="31.5" customHeight="1" x14ac:dyDescent="0.25">
      <c r="A17" s="56"/>
      <c r="B17" s="46">
        <v>2.1</v>
      </c>
      <c r="C17" s="100" t="s">
        <v>51</v>
      </c>
      <c r="D17" s="103"/>
      <c r="E17" s="70" t="s">
        <v>33</v>
      </c>
      <c r="F17" s="67">
        <f>600*3</f>
        <v>1800</v>
      </c>
      <c r="G17" s="66" t="s">
        <v>42</v>
      </c>
    </row>
    <row r="18" spans="1:7" ht="27.75" customHeight="1" x14ac:dyDescent="0.25">
      <c r="A18" s="56"/>
      <c r="B18" s="46">
        <v>2.2000000000000002</v>
      </c>
      <c r="C18" s="100" t="s">
        <v>50</v>
      </c>
      <c r="D18" s="103"/>
      <c r="E18" s="70" t="s">
        <v>33</v>
      </c>
      <c r="F18" s="67">
        <f>500*3</f>
        <v>1500</v>
      </c>
      <c r="G18" s="66" t="s">
        <v>42</v>
      </c>
    </row>
    <row r="19" spans="1:7" x14ac:dyDescent="0.25">
      <c r="A19" s="60"/>
      <c r="B19" s="48">
        <v>2.2999999999999998</v>
      </c>
      <c r="C19" s="48" t="s">
        <v>52</v>
      </c>
      <c r="D19" s="48"/>
      <c r="E19" s="78" t="s">
        <v>32</v>
      </c>
      <c r="F19" s="72">
        <v>800</v>
      </c>
      <c r="G19" s="78" t="s">
        <v>53</v>
      </c>
    </row>
    <row r="20" spans="1:7" s="41" customFormat="1" x14ac:dyDescent="0.25">
      <c r="A20" s="79">
        <v>3</v>
      </c>
      <c r="B20" s="80" t="s">
        <v>54</v>
      </c>
      <c r="C20" s="80"/>
      <c r="D20" s="80"/>
      <c r="E20" s="84"/>
      <c r="F20" s="83">
        <f>SUM(F21:F24)</f>
        <v>3900</v>
      </c>
      <c r="G20" s="82"/>
    </row>
    <row r="21" spans="1:7" x14ac:dyDescent="0.25">
      <c r="A21" s="56"/>
      <c r="B21" s="46"/>
      <c r="C21" s="46" t="s">
        <v>55</v>
      </c>
      <c r="D21" s="46"/>
      <c r="E21" s="70" t="s">
        <v>33</v>
      </c>
      <c r="F21" s="67">
        <v>1200</v>
      </c>
      <c r="G21" s="66"/>
    </row>
    <row r="22" spans="1:7" x14ac:dyDescent="0.25">
      <c r="A22" s="56"/>
      <c r="B22" s="46"/>
      <c r="C22" s="46" t="s">
        <v>56</v>
      </c>
      <c r="D22" s="46"/>
      <c r="E22" s="70" t="s">
        <v>33</v>
      </c>
      <c r="F22" s="67">
        <v>900</v>
      </c>
      <c r="G22" s="66"/>
    </row>
    <row r="23" spans="1:7" x14ac:dyDescent="0.25">
      <c r="A23" s="56"/>
      <c r="B23" s="46"/>
      <c r="C23" s="46" t="s">
        <v>56</v>
      </c>
      <c r="D23" s="46"/>
      <c r="E23" s="70" t="s">
        <v>33</v>
      </c>
      <c r="F23" s="67">
        <v>1200</v>
      </c>
      <c r="G23" s="66"/>
    </row>
    <row r="24" spans="1:7" x14ac:dyDescent="0.25">
      <c r="A24" s="60"/>
      <c r="B24" s="48"/>
      <c r="C24" s="99" t="s">
        <v>57</v>
      </c>
      <c r="D24" s="99"/>
      <c r="E24" s="85" t="s">
        <v>36</v>
      </c>
      <c r="F24" s="72">
        <f>200*3</f>
        <v>600</v>
      </c>
      <c r="G24" s="78"/>
    </row>
    <row r="25" spans="1:7" s="41" customFormat="1" x14ac:dyDescent="0.25">
      <c r="A25" s="57">
        <v>4</v>
      </c>
      <c r="B25" s="58" t="s">
        <v>21</v>
      </c>
      <c r="C25" s="58"/>
      <c r="D25" s="58"/>
      <c r="E25" s="71"/>
      <c r="F25" s="69">
        <f>SUM(F26:F39)</f>
        <v>3500</v>
      </c>
      <c r="G25" s="68"/>
    </row>
    <row r="26" spans="1:7" x14ac:dyDescent="0.25">
      <c r="A26" s="56"/>
      <c r="B26" s="46">
        <v>4.0999999999999996</v>
      </c>
      <c r="C26" s="46" t="s">
        <v>58</v>
      </c>
      <c r="D26" s="46"/>
      <c r="E26" s="70"/>
      <c r="F26" s="67"/>
      <c r="G26" s="66"/>
    </row>
    <row r="27" spans="1:7" x14ac:dyDescent="0.25">
      <c r="A27" s="56"/>
      <c r="B27" s="46"/>
      <c r="C27" s="46"/>
      <c r="D27" s="46" t="s">
        <v>59</v>
      </c>
      <c r="E27" s="70" t="s">
        <v>32</v>
      </c>
      <c r="F27" s="67">
        <v>300</v>
      </c>
      <c r="G27" s="66"/>
    </row>
    <row r="28" spans="1:7" x14ac:dyDescent="0.25">
      <c r="A28" s="56"/>
      <c r="B28" s="46"/>
      <c r="C28" s="46"/>
      <c r="D28" s="46" t="s">
        <v>60</v>
      </c>
      <c r="E28" s="70" t="s">
        <v>32</v>
      </c>
      <c r="F28" s="67">
        <v>300</v>
      </c>
      <c r="G28" s="66"/>
    </row>
    <row r="29" spans="1:7" x14ac:dyDescent="0.25">
      <c r="A29" s="56"/>
      <c r="B29" s="46"/>
      <c r="C29" s="46"/>
      <c r="D29" s="46" t="s">
        <v>61</v>
      </c>
      <c r="E29" s="70" t="s">
        <v>32</v>
      </c>
      <c r="F29" s="67">
        <v>300</v>
      </c>
      <c r="G29" s="66"/>
    </row>
    <row r="30" spans="1:7" x14ac:dyDescent="0.25">
      <c r="A30" s="56"/>
      <c r="B30" s="46"/>
      <c r="C30" s="46"/>
      <c r="D30" s="46" t="s">
        <v>62</v>
      </c>
      <c r="E30" s="70" t="s">
        <v>32</v>
      </c>
      <c r="F30" s="67">
        <v>300</v>
      </c>
      <c r="G30" s="66"/>
    </row>
    <row r="31" spans="1:7" x14ac:dyDescent="0.25">
      <c r="A31" s="56"/>
      <c r="B31" s="46"/>
      <c r="C31" s="46"/>
      <c r="D31" s="46" t="s">
        <v>63</v>
      </c>
      <c r="E31" s="70" t="s">
        <v>32</v>
      </c>
      <c r="F31" s="67">
        <v>300</v>
      </c>
      <c r="G31" s="66"/>
    </row>
    <row r="32" spans="1:7" x14ac:dyDescent="0.25">
      <c r="A32" s="56"/>
      <c r="B32" s="46"/>
      <c r="C32" s="46"/>
      <c r="D32" s="46" t="s">
        <v>64</v>
      </c>
      <c r="E32" s="70" t="s">
        <v>32</v>
      </c>
      <c r="F32" s="67">
        <v>300</v>
      </c>
      <c r="G32" s="66"/>
    </row>
    <row r="33" spans="1:7" x14ac:dyDescent="0.25">
      <c r="A33" s="56"/>
      <c r="B33" s="46"/>
      <c r="C33" s="46"/>
      <c r="D33" s="46" t="s">
        <v>65</v>
      </c>
      <c r="E33" s="70" t="s">
        <v>32</v>
      </c>
      <c r="F33" s="67">
        <v>300</v>
      </c>
      <c r="G33" s="66"/>
    </row>
    <row r="34" spans="1:7" x14ac:dyDescent="0.25">
      <c r="A34" s="56"/>
      <c r="B34" s="46"/>
      <c r="C34" s="46"/>
      <c r="D34" s="46" t="s">
        <v>66</v>
      </c>
      <c r="E34" s="70" t="s">
        <v>32</v>
      </c>
      <c r="F34" s="67">
        <v>300</v>
      </c>
      <c r="G34" s="104"/>
    </row>
    <row r="35" spans="1:7" x14ac:dyDescent="0.25">
      <c r="A35" s="56"/>
      <c r="B35" s="46"/>
      <c r="C35" s="46"/>
      <c r="D35" s="46" t="s">
        <v>69</v>
      </c>
      <c r="E35" s="70" t="s">
        <v>32</v>
      </c>
      <c r="F35" s="67">
        <v>300</v>
      </c>
      <c r="G35" s="104"/>
    </row>
    <row r="36" spans="1:7" x14ac:dyDescent="0.25">
      <c r="A36" s="56"/>
      <c r="B36" s="46">
        <v>4.2</v>
      </c>
      <c r="C36" s="46" t="s">
        <v>70</v>
      </c>
      <c r="D36" s="46"/>
      <c r="E36" s="70"/>
      <c r="F36" s="67"/>
      <c r="G36" s="104"/>
    </row>
    <row r="37" spans="1:7" x14ac:dyDescent="0.25">
      <c r="A37" s="56"/>
      <c r="B37" s="46"/>
      <c r="C37" s="46"/>
      <c r="D37" s="46" t="s">
        <v>68</v>
      </c>
      <c r="E37" s="70" t="s">
        <v>32</v>
      </c>
      <c r="F37" s="67">
        <v>500</v>
      </c>
      <c r="G37" s="104"/>
    </row>
    <row r="38" spans="1:7" x14ac:dyDescent="0.25">
      <c r="A38" s="56"/>
      <c r="B38" s="46">
        <v>4.3</v>
      </c>
      <c r="C38" s="46" t="s">
        <v>74</v>
      </c>
      <c r="D38" s="46"/>
      <c r="E38" s="70"/>
      <c r="F38" s="67"/>
      <c r="G38" s="104"/>
    </row>
    <row r="39" spans="1:7" x14ac:dyDescent="0.25">
      <c r="A39" s="56"/>
      <c r="B39" s="46"/>
      <c r="C39" s="46"/>
      <c r="D39" s="46" t="s">
        <v>67</v>
      </c>
      <c r="E39" s="105" t="s">
        <v>32</v>
      </c>
      <c r="F39" s="72">
        <v>300</v>
      </c>
      <c r="G39" s="104"/>
    </row>
    <row r="40" spans="1:7" s="41" customFormat="1" x14ac:dyDescent="0.25">
      <c r="A40" s="79"/>
      <c r="B40" s="80"/>
      <c r="C40" s="80"/>
      <c r="D40" s="80" t="s">
        <v>71</v>
      </c>
      <c r="E40" s="80"/>
      <c r="F40" s="86">
        <f>SUM(F6,F16,F20,F25)</f>
        <v>17030</v>
      </c>
      <c r="G40" s="87"/>
    </row>
    <row r="41" spans="1:7" s="41" customFormat="1" x14ac:dyDescent="0.25">
      <c r="A41" s="57"/>
      <c r="B41" s="58"/>
      <c r="C41" s="58"/>
      <c r="D41" s="58" t="s">
        <v>72</v>
      </c>
      <c r="E41" s="58"/>
      <c r="F41" s="88">
        <f>Sheet1!H23</f>
        <v>10000</v>
      </c>
      <c r="G41" s="59"/>
    </row>
    <row r="42" spans="1:7" s="41" customFormat="1" ht="15.75" thickBot="1" x14ac:dyDescent="0.3">
      <c r="A42" s="89"/>
      <c r="B42" s="90"/>
      <c r="C42" s="90"/>
      <c r="D42" s="91" t="s">
        <v>73</v>
      </c>
      <c r="E42" s="90"/>
      <c r="F42" s="92">
        <f>F41-F40</f>
        <v>-7030</v>
      </c>
      <c r="G42" s="93"/>
    </row>
    <row r="43" spans="1:7" ht="15.75" thickTop="1" x14ac:dyDescent="0.25"/>
  </sheetData>
  <mergeCells count="12">
    <mergeCell ref="C15:D15"/>
    <mergeCell ref="C12:D12"/>
    <mergeCell ref="C14:D14"/>
    <mergeCell ref="C24:D24"/>
    <mergeCell ref="C7:D7"/>
    <mergeCell ref="C8:D8"/>
    <mergeCell ref="C9:D9"/>
    <mergeCell ref="C10:D10"/>
    <mergeCell ref="C11:D11"/>
    <mergeCell ref="C13:D13"/>
    <mergeCell ref="C17:D17"/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2015-07-30T18:21:04Z</cp:lastPrinted>
  <dcterms:created xsi:type="dcterms:W3CDTF">2015-07-30T17:55:29Z</dcterms:created>
  <dcterms:modified xsi:type="dcterms:W3CDTF">2015-08-17T08:31:52Z</dcterms:modified>
</cp:coreProperties>
</file>