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000177\Desktop\Quotation\"/>
    </mc:Choice>
  </mc:AlternateContent>
  <bookViews>
    <workbookView xWindow="240" yWindow="150" windowWidth="15120" windowHeight="7995" activeTab="3"/>
  </bookViews>
  <sheets>
    <sheet name="calculator" sheetId="1" r:id="rId1"/>
    <sheet name="price" sheetId="2" r:id="rId2"/>
    <sheet name="ref" sheetId="3" r:id="rId3"/>
    <sheet name="qoutation" sheetId="4" r:id="rId4"/>
    <sheet name="Sheet1" sheetId="5" r:id="rId5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K5" i="4" l="1"/>
  <c r="D12" i="4" l="1"/>
  <c r="B3" i="1" l="1"/>
  <c r="H130" i="1" s="1"/>
  <c r="C113" i="1"/>
  <c r="B113" i="1"/>
  <c r="I113" i="1"/>
  <c r="G113" i="1"/>
  <c r="I109" i="1"/>
  <c r="I108" i="1"/>
  <c r="I107" i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J100" i="1" s="1"/>
  <c r="I99" i="1"/>
  <c r="I98" i="1"/>
  <c r="I96" i="1"/>
  <c r="I95" i="1"/>
  <c r="G109" i="1"/>
  <c r="H109" i="1" s="1"/>
  <c r="G108" i="1"/>
  <c r="G107" i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H83" i="1" s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J107" i="1" l="1"/>
  <c r="H59" i="1"/>
  <c r="H107" i="1"/>
  <c r="K107" i="1" s="1"/>
  <c r="K105" i="1"/>
  <c r="K101" i="1"/>
  <c r="K100" i="1"/>
  <c r="K104" i="1"/>
  <c r="K102" i="1"/>
  <c r="K106" i="1"/>
  <c r="H89" i="1"/>
  <c r="J70" i="1"/>
  <c r="H75" i="1"/>
  <c r="K75" i="1" s="1"/>
  <c r="H91" i="1"/>
  <c r="J88" i="1"/>
  <c r="H62" i="1"/>
  <c r="H65" i="1"/>
  <c r="K65" i="1" s="1"/>
  <c r="J66" i="1"/>
  <c r="H82" i="1"/>
  <c r="J90" i="1"/>
  <c r="K90" i="1" s="1"/>
  <c r="H88" i="1"/>
  <c r="K88" i="1" s="1"/>
  <c r="H98" i="1"/>
  <c r="J64" i="1"/>
  <c r="H67" i="1"/>
  <c r="K67" i="1" s="1"/>
  <c r="J68" i="1"/>
  <c r="J71" i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K98" i="1"/>
  <c r="H96" i="1"/>
  <c r="K96" i="1" s="1"/>
  <c r="J87" i="1"/>
  <c r="H87" i="1"/>
  <c r="J81" i="1"/>
  <c r="K81" i="1" s="1"/>
  <c r="H80" i="1"/>
  <c r="J79" i="1"/>
  <c r="H60" i="1"/>
  <c r="H56" i="1"/>
  <c r="H113" i="1"/>
  <c r="H115" i="1" s="1"/>
  <c r="J113" i="1"/>
  <c r="J115" i="1" s="1"/>
  <c r="K91" i="1"/>
  <c r="K82" i="1"/>
  <c r="K71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J92" i="1" l="1"/>
  <c r="H92" i="1"/>
  <c r="H123" i="1" s="1"/>
  <c r="H125" i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H127" i="1" s="1"/>
  <c r="H128" i="1" s="1"/>
  <c r="H134" i="1" s="1"/>
  <c r="J126" i="1"/>
  <c r="J128" i="1" s="1"/>
  <c r="H132" i="1" s="1"/>
  <c r="H131" i="1" l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<sst xmlns="http://schemas.openxmlformats.org/spreadsheetml/2006/main" count="733" uniqueCount="191">
  <si>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</si>
  <si>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</si>
  <si>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</si>
  <si>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</si>
  <si>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</si>
  <si>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</si>
  <si>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</si>
  <si>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</si>
  <si>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</si>
  <si>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</si>
  <si>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</si>
  <si>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</si>
  <si>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</si>
  <si>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</si>
  <si>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</si>
  <si>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</si>
  <si>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</si>
  <si>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</si>
  <si>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</si>
  <si>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</si>
  <si>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</si>
  <si>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</si>
  <si>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</si>
  <si>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</si>
  <si>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</si>
  <si>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</si>
  <si>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</si>
  <si>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</si>
  <si>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</si>
  <si>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</si>
  <si>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</si>
  <si>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</si>
  <si>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</si>
  <si>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</si>
  <si>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</si>
  <si>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</si>
  <si>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</si>
  <si>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</si>
  <si>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</si>
  <si>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</si>
  <si>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</si>
  <si>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</si>
  <si>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</si>
  <si>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</si>
  <si>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</si>
  <si>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</si>
  <si>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</si>
  <si>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</si>
  <si>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</si>
  <si>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</si>
  <si>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</si>
  <si>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</si>
  <si>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</si>
  <si>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</si>
  <si>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</si>
  <si>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</si>
  <si>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</si>
  <si>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</si>
  <si>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</si>
  <si>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</si>
  <si>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</si>
  <si>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</si>
  <si>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</si>
  <si>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</si>
  <si>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</si>
  <si>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</si>
  <si>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</si>
  <si>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</si>
  <si>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</si>
  <si>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</si>
  <si>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</si>
  <si>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</si>
  <si>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</si>
  <si>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</si>
  <si>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</si>
  <si>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</si>
  <si>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</si>
  <si>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</si>
  <si>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</si>
  <si>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</si>
  <si>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</si>
  <si>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</si>
  <si>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</si>
  <si>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</si>
  <si>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</si>
  <si>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</si>
  <si>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</si>
  <si>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</si>
  <si>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</si>
  <si>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</si>
  <si>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</si>
  <si>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</si>
  <si>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</si>
  <si>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</si>
  <si>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</si>
  <si>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</si>
  <si>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</si>
  <si>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</si>
  <si>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</si>
  <si>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</si>
  <si>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</si>
  <si>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</si>
  <si>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</si>
  <si>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</si>
  <si>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</si>
  <si>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</si>
  <si>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</si>
  <si>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</si>
  <si>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</si>
  <si>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</si>
  <si>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</si>
  <si>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</si>
  <si>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</si>
  <si>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</si>
  <si>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</si>
  <si>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</si>
  <si>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</si>
  <si>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</si>
  <si>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</si>
  <si>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</si>
  <si>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</si>
  <si>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</si>
  <si>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</si>
  <si>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</si>
  <si>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</si>
  <si>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</si>
  <si>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</si>
  <si>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</si>
  <si>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</si>
  <si>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</si>
  <si>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</si>
  <si>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</si>
  <si>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</si>
  <si>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</si>
  <si>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</si>
  <si>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</si>
  <si>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</si>
  <si>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</si>
  <si>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</si>
  <si>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</si>
  <si>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</si>
  <si>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</si>
  <si>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</si>
  <si>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</si>
  <si>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</si>
  <si>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</si>
  <si>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</si>
  <si>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</si>
  <si>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</si>
  <si>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</si>
  <si>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</si>
  <si>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</si>
  <si>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</si>
  <si>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</si>
  <si>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</si>
  <si>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</si>
  <si>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</si>
  <si>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</si>
  <si>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</si>
  <si>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</si>
  <si>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</si>
  <si>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</si>
  <si>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</si>
  <si>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</si>
  <si>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</si>
  <si>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</si>
  <si>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</si>
  <si>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</si>
  <si>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</si>
  <si>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</si>
  <si>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</si>
  <si>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</si>
  <si>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</si>
  <si>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</si>
  <si>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</si>
  <si>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</si>
  <si>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</si>
  <si>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</si>
  <si>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</si>
  <si>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</si>
  <si>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</si>
  <si>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</si>
  <si>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 xml:space="preserve"> - กิจกรรมศึกษาดูงานการพัฒนาทางเลือกในการดำรงชีวิตที่ยั่งยืน</t>
  </si>
  <si>
    <t>(นางอมรรัตน์ บังคมเนตร)</t>
  </si>
  <si>
    <t>พี่พรคุยไว้ว่า 2 วัน 2,800</t>
  </si>
  <si>
    <t xml:space="preserve">ค่าใช้จ่ายในการศึกษาดูงานจำนวน 2 ท่าน </t>
  </si>
  <si>
    <t>วันที่ 29 - 30 มิถุนายน 2558</t>
  </si>
  <si>
    <t xml:space="preserve"> - ค่าห้องพักดอยตุงลอด์จจำนวน 1 คืน (รวมอาหารเช้า)</t>
  </si>
  <si>
    <t xml:space="preserve"> - การเดินทางตลอดระยะเวาศึกษาดูงาน (รถแวน 2 วัน)</t>
  </si>
  <si>
    <t>ส่วนล่วงหน้าของคณะศึกษาดูงานจากสำนักงานคณะกรรมการข้าราชการพลเรือน</t>
  </si>
  <si>
    <t xml:space="preserve"> 25 มิถุนายน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</si>
</sst>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0;[Red]\(#,##0.00\)"/>
    <numFmt numFmtId="190" formatCode="[$-107041E]d\ mmmm\ yyyy;@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5" fillId="0" borderId="0" applyBorder="0" applyProtection="0">
      <alignment vertical="top" wrapText="1"/>
    </xf>
  </cellStyleXfs>
  <cellXfs count="154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87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87" fontId="4" fillId="0" borderId="5" xfId="1" applyNumberFormat="1" applyFont="1" applyBorder="1" applyAlignment="1"/>
    <xf numFmtId="188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87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87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87" fontId="2" fillId="3" borderId="9" xfId="1" applyNumberFormat="1" applyFont="1" applyFill="1" applyBorder="1" applyAlignment="1"/>
    <xf numFmtId="187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90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87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43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87" fontId="5" fillId="0" borderId="5" xfId="1" applyNumberFormat="1" applyFont="1" applyFill="1" applyBorder="1"/>
    <xf numFmtId="187" fontId="5" fillId="6" borderId="5" xfId="1" applyNumberFormat="1" applyFont="1" applyFill="1" applyBorder="1"/>
    <xf numFmtId="187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5" fillId="2" borderId="0" xfId="0" applyFont="1" applyFill="1" applyAlignment="1">
      <alignment horizontal="left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13" fillId="7" borderId="0" xfId="0" applyFont="1" applyFill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left"/>
    </xf>
    <xf numFmtId="3" fontId="24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5" fillId="4" borderId="2" xfId="0" applyFont="1" applyFill="1" applyBorder="1" applyAlignment="1"/>
    <xf numFmtId="0" fontId="20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2</xdr:col>
      <xdr:colOff>247650</xdr:colOff>
      <xdr:row>0</xdr:row>
      <xdr:rowOff>104776</xdr:rowOff>
    </xdr:from>
    <xdr:to>
      <xdr:col>9</xdr:col>
      <xdr:colOff>209550</xdr:colOff>
      <xdr:row>0</xdr:row>
      <xdr:rowOff>1019176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04776"/>
          <a:ext cx="4762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workbookViewId="0">
      <pane ySplit="4" topLeftCell="A124" activePane="bottomLeft" state="frozen"/>
      <selection pane="bottomLeft" activeCell="H131" sqref="H131"/>
    </sheetView>
  </sheetViews>
  <sheetFormatPr defaultColWidth="9" defaultRowHeight="20.25" x14ac:dyDescent="0.4"/>
  <cols>
    <col min="1" max="1" width="18.375" style="5" customWidth="1"/>
    <col min="2" max="2" width="36" style="5" bestFit="1" customWidth="1"/>
    <col min="3" max="3" width="13.625" style="5" bestFit="1" customWidth="1"/>
    <col min="4" max="4" width="6.875" style="5" bestFit="1" customWidth="1"/>
    <col min="5" max="5" width="8.25" style="5" bestFit="1" customWidth="1"/>
    <col min="6" max="6" width="7.25" style="5" bestFit="1" customWidth="1"/>
    <col min="7" max="7" width="18" style="5" bestFit="1" customWidth="1"/>
    <col min="8" max="8" width="7.375" style="5" bestFit="1" customWidth="1"/>
    <col min="9" max="9" width="13.375" style="5" bestFit="1" customWidth="1"/>
    <col min="10" max="11" width="6.875" style="5" bestFit="1" customWidth="1"/>
    <col min="12" max="12" width="16.625" style="5" customWidth="1"/>
    <col min="13" max="16384" width="9" style="5"/>
  </cols>
  <sheetData>
    <row r="1" spans="1:12" ht="21" x14ac:dyDescent="0.45">
      <c r="A1" s="145" t="s">
        <v>115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1" x14ac:dyDescent="0.45">
      <c r="A2" s="5" t="s">
        <v>0</v>
      </c>
      <c r="B2" s="105"/>
      <c r="F2" s="5" t="s">
        <v>4</v>
      </c>
      <c r="G2" s="86">
        <v>42184</v>
      </c>
    </row>
    <row r="3" spans="1:12" ht="21" x14ac:dyDescent="0.45">
      <c r="A3" s="5" t="s">
        <v>2</v>
      </c>
      <c r="B3" s="103">
        <f>price!F2</f>
        <v>2</v>
      </c>
      <c r="C3" s="5" t="s">
        <v>3</v>
      </c>
      <c r="F3" s="5" t="s">
        <v>5</v>
      </c>
      <c r="G3" s="86">
        <v>42185</v>
      </c>
    </row>
    <row r="4" spans="1:12" x14ac:dyDescent="0.4">
      <c r="A4" s="5" t="s">
        <v>133</v>
      </c>
      <c r="B4" s="127">
        <v>9120258031</v>
      </c>
      <c r="F4" s="5" t="s">
        <v>131</v>
      </c>
      <c r="H4" s="104">
        <v>3</v>
      </c>
    </row>
    <row r="5" spans="1:12" ht="21" x14ac:dyDescent="0.45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 x14ac:dyDescent="0.45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 x14ac:dyDescent="0.4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 x14ac:dyDescent="0.4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 x14ac:dyDescent="0.4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130</v>
      </c>
      <c r="G9" s="14">
        <f>price!D6</f>
        <v>2000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customHeight="1" x14ac:dyDescent="0.4">
      <c r="A10" s="9"/>
      <c r="B10" s="13" t="s">
        <v>22</v>
      </c>
      <c r="C10" s="10">
        <f>price!F7</f>
        <v>0</v>
      </c>
      <c r="D10" s="11" t="s">
        <v>19</v>
      </c>
      <c r="E10" s="10">
        <f>price!H7</f>
        <v>0</v>
      </c>
      <c r="F10" s="11" t="s">
        <v>130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 x14ac:dyDescent="0.4">
      <c r="A11" s="9"/>
      <c r="B11" s="13" t="s">
        <v>23</v>
      </c>
      <c r="C11" s="10">
        <f>price!F8</f>
        <v>1</v>
      </c>
      <c r="D11" s="11" t="s">
        <v>19</v>
      </c>
      <c r="E11" s="10">
        <f>price!H8</f>
        <v>1</v>
      </c>
      <c r="F11" s="11" t="s">
        <v>130</v>
      </c>
      <c r="G11" s="14">
        <f>price!D8</f>
        <v>1600</v>
      </c>
      <c r="H11" s="15">
        <f t="shared" si="0"/>
        <v>1600</v>
      </c>
      <c r="I11" s="14">
        <f>price!E8</f>
        <v>1100</v>
      </c>
      <c r="J11" s="16">
        <f t="shared" si="1"/>
        <v>1100</v>
      </c>
      <c r="K11" s="17">
        <f t="shared" si="2"/>
        <v>500</v>
      </c>
      <c r="L11" s="9"/>
    </row>
    <row r="12" spans="1:12" ht="20.100000000000001" customHeight="1" x14ac:dyDescent="0.4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 x14ac:dyDescent="0.4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 x14ac:dyDescent="0.4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130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 x14ac:dyDescent="0.4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 x14ac:dyDescent="0.4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 x14ac:dyDescent="0.4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 x14ac:dyDescent="0.4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 x14ac:dyDescent="0.45">
      <c r="A19" s="18"/>
      <c r="B19" s="19" t="s">
        <v>32</v>
      </c>
      <c r="C19" s="81">
        <f>SUM(C8:C18)</f>
        <v>1</v>
      </c>
      <c r="D19" s="21" t="s">
        <v>19</v>
      </c>
      <c r="E19" s="81"/>
      <c r="F19" s="11"/>
      <c r="G19" s="83"/>
      <c r="H19" s="15">
        <f>SUM(H8:H18)</f>
        <v>1600</v>
      </c>
      <c r="I19" s="85"/>
      <c r="J19" s="23">
        <f>SUM(J8:J18)</f>
        <v>1100</v>
      </c>
      <c r="K19" s="23">
        <f t="shared" si="2"/>
        <v>500</v>
      </c>
      <c r="L19" s="9"/>
    </row>
    <row r="20" spans="1:12" ht="20.100000000000001" hidden="1" customHeight="1" thickTop="1" x14ac:dyDescent="0.45">
      <c r="A20" s="25" t="s">
        <v>33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hidden="1" customHeight="1" x14ac:dyDescent="0.45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hidden="1" customHeight="1" x14ac:dyDescent="0.4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hidden="1" customHeight="1" x14ac:dyDescent="0.4">
      <c r="A23" s="9"/>
      <c r="B23" s="13" t="s">
        <v>36</v>
      </c>
      <c r="C23" s="10">
        <f>$B$3</f>
        <v>2</v>
      </c>
      <c r="D23" s="11" t="s">
        <v>3</v>
      </c>
      <c r="E23" s="10">
        <f>price!H18</f>
        <v>0</v>
      </c>
      <c r="F23" s="11" t="s">
        <v>37</v>
      </c>
      <c r="G23" s="36">
        <f>price!D18</f>
        <v>150</v>
      </c>
      <c r="H23" s="16">
        <f>G23*C23*E23</f>
        <v>0</v>
      </c>
      <c r="I23" s="106">
        <f>price!E18</f>
        <v>120</v>
      </c>
      <c r="J23" s="16">
        <f>I23*C23*E23</f>
        <v>0</v>
      </c>
      <c r="K23" s="17">
        <f>H23-J23</f>
        <v>0</v>
      </c>
      <c r="L23" s="9"/>
    </row>
    <row r="24" spans="1:12" ht="20.100000000000001" hidden="1" customHeight="1" x14ac:dyDescent="0.4">
      <c r="A24" s="9"/>
      <c r="B24" s="13" t="s">
        <v>38</v>
      </c>
      <c r="C24" s="10">
        <f t="shared" ref="C24:C51" si="3">$B$3</f>
        <v>2</v>
      </c>
      <c r="D24" s="11" t="s">
        <v>3</v>
      </c>
      <c r="E24" s="10">
        <f>price!H19</f>
        <v>0</v>
      </c>
      <c r="F24" s="11" t="s">
        <v>37</v>
      </c>
      <c r="G24" s="36">
        <f>price!D19</f>
        <v>180</v>
      </c>
      <c r="H24" s="16">
        <f t="shared" ref="H24:H51" si="4">G24*C24*E24</f>
        <v>0</v>
      </c>
      <c r="I24" s="106">
        <f>price!E19</f>
        <v>144</v>
      </c>
      <c r="J24" s="16">
        <f t="shared" ref="J24:J51" si="5">I24*C24*E24</f>
        <v>0</v>
      </c>
      <c r="K24" s="17">
        <f t="shared" ref="K24:K25" si="6">H24-J24</f>
        <v>0</v>
      </c>
      <c r="L24" s="9"/>
    </row>
    <row r="25" spans="1:12" ht="20.100000000000001" hidden="1" customHeight="1" x14ac:dyDescent="0.4">
      <c r="A25" s="9"/>
      <c r="B25" s="13" t="s">
        <v>39</v>
      </c>
      <c r="C25" s="10">
        <f t="shared" si="3"/>
        <v>2</v>
      </c>
      <c r="D25" s="11" t="s">
        <v>3</v>
      </c>
      <c r="E25" s="10">
        <f>price!H20</f>
        <v>0</v>
      </c>
      <c r="F25" s="11" t="s">
        <v>37</v>
      </c>
      <c r="G25" s="36">
        <f>price!D20</f>
        <v>200</v>
      </c>
      <c r="H25" s="16">
        <f t="shared" si="4"/>
        <v>0</v>
      </c>
      <c r="I25" s="106">
        <f>price!E20</f>
        <v>160</v>
      </c>
      <c r="J25" s="16">
        <f t="shared" si="5"/>
        <v>0</v>
      </c>
      <c r="K25" s="17">
        <f t="shared" si="6"/>
        <v>0</v>
      </c>
      <c r="L25" s="9"/>
    </row>
    <row r="26" spans="1:12" ht="20.100000000000001" hidden="1" customHeight="1" x14ac:dyDescent="0.4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hidden="1" customHeight="1" x14ac:dyDescent="0.4">
      <c r="A27" s="9"/>
      <c r="B27" s="13" t="s">
        <v>41</v>
      </c>
      <c r="C27" s="10">
        <f t="shared" si="3"/>
        <v>2</v>
      </c>
      <c r="D27" s="11" t="s">
        <v>3</v>
      </c>
      <c r="E27" s="10">
        <f>price!H22</f>
        <v>0</v>
      </c>
      <c r="F27" s="11" t="s">
        <v>37</v>
      </c>
      <c r="G27" s="36">
        <f>price!D22</f>
        <v>100</v>
      </c>
      <c r="H27" s="16">
        <f t="shared" si="4"/>
        <v>0</v>
      </c>
      <c r="I27" s="106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hidden="1" customHeight="1" x14ac:dyDescent="0.4">
      <c r="A28" s="9"/>
      <c r="B28" s="13" t="s">
        <v>42</v>
      </c>
      <c r="C28" s="10">
        <f t="shared" si="3"/>
        <v>2</v>
      </c>
      <c r="D28" s="11" t="s">
        <v>3</v>
      </c>
      <c r="E28" s="10">
        <f>price!H23</f>
        <v>0</v>
      </c>
      <c r="F28" s="11" t="s">
        <v>37</v>
      </c>
      <c r="G28" s="36">
        <f>price!D23</f>
        <v>100</v>
      </c>
      <c r="H28" s="16">
        <f t="shared" si="4"/>
        <v>0</v>
      </c>
      <c r="I28" s="106">
        <f>price!E23</f>
        <v>100</v>
      </c>
      <c r="J28" s="16">
        <f t="shared" si="5"/>
        <v>0</v>
      </c>
      <c r="K28" s="17">
        <f t="shared" si="7"/>
        <v>0</v>
      </c>
      <c r="L28" s="9"/>
    </row>
    <row r="29" spans="1:12" ht="20.100000000000001" hidden="1" customHeight="1" x14ac:dyDescent="0.4">
      <c r="A29" s="9"/>
      <c r="B29" s="13" t="s">
        <v>43</v>
      </c>
      <c r="C29" s="10">
        <f t="shared" si="3"/>
        <v>2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hidden="1" customHeight="1" x14ac:dyDescent="0.4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hidden="1" customHeight="1" x14ac:dyDescent="0.4">
      <c r="A31" s="9"/>
      <c r="B31" s="13" t="s">
        <v>45</v>
      </c>
      <c r="C31" s="10">
        <f t="shared" si="3"/>
        <v>2</v>
      </c>
      <c r="D31" s="11" t="s">
        <v>3</v>
      </c>
      <c r="E31" s="10">
        <f>price!H26</f>
        <v>0</v>
      </c>
      <c r="F31" s="11" t="s">
        <v>37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hidden="1" customHeight="1" x14ac:dyDescent="0.45">
      <c r="A32" s="9"/>
      <c r="B32" s="13" t="s">
        <v>38</v>
      </c>
      <c r="C32" s="10">
        <f t="shared" si="3"/>
        <v>2</v>
      </c>
      <c r="D32" s="11" t="s">
        <v>3</v>
      </c>
      <c r="E32" s="10">
        <f>price!H27</f>
        <v>0</v>
      </c>
      <c r="F32" s="11" t="s">
        <v>37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hidden="1" customHeight="1" x14ac:dyDescent="0.4">
      <c r="A33" s="9"/>
      <c r="B33" s="13" t="s">
        <v>39</v>
      </c>
      <c r="C33" s="10">
        <f t="shared" si="3"/>
        <v>2</v>
      </c>
      <c r="D33" s="11" t="s">
        <v>3</v>
      </c>
      <c r="E33" s="10">
        <f>price!H28</f>
        <v>0</v>
      </c>
      <c r="F33" s="11" t="s">
        <v>37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hidden="1" customHeight="1" x14ac:dyDescent="0.4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hidden="1" customHeight="1" x14ac:dyDescent="0.4">
      <c r="A35" s="9"/>
      <c r="B35" s="13" t="s">
        <v>41</v>
      </c>
      <c r="C35" s="10">
        <f t="shared" si="3"/>
        <v>2</v>
      </c>
      <c r="D35" s="11" t="s">
        <v>3</v>
      </c>
      <c r="E35" s="10">
        <f>price!H30</f>
        <v>0</v>
      </c>
      <c r="F35" s="11" t="s">
        <v>37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hidden="1" customHeight="1" x14ac:dyDescent="0.4">
      <c r="A36" s="9"/>
      <c r="B36" s="13" t="s">
        <v>42</v>
      </c>
      <c r="C36" s="10">
        <f t="shared" si="3"/>
        <v>2</v>
      </c>
      <c r="D36" s="11" t="s">
        <v>3</v>
      </c>
      <c r="E36" s="10">
        <f>price!H31</f>
        <v>0</v>
      </c>
      <c r="F36" s="11" t="s">
        <v>37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hidden="1" customHeight="1" x14ac:dyDescent="0.4">
      <c r="A37" s="9"/>
      <c r="B37" s="13" t="s">
        <v>43</v>
      </c>
      <c r="C37" s="10">
        <f t="shared" si="3"/>
        <v>2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hidden="1" customHeight="1" x14ac:dyDescent="0.4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hidden="1" customHeight="1" x14ac:dyDescent="0.4">
      <c r="A39" s="9"/>
      <c r="B39" s="13" t="s">
        <v>38</v>
      </c>
      <c r="C39" s="10">
        <f t="shared" si="3"/>
        <v>2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hidden="1" customHeight="1" x14ac:dyDescent="0.4">
      <c r="A40" s="9"/>
      <c r="B40" s="13" t="s">
        <v>39</v>
      </c>
      <c r="C40" s="10">
        <f t="shared" si="3"/>
        <v>2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hidden="1" customHeight="1" x14ac:dyDescent="0.4">
      <c r="A41" s="9"/>
      <c r="B41" s="13" t="s">
        <v>48</v>
      </c>
      <c r="C41" s="10">
        <f t="shared" si="3"/>
        <v>2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hidden="1" customHeight="1" x14ac:dyDescent="0.4">
      <c r="A42" s="9"/>
      <c r="B42" s="13" t="s">
        <v>49</v>
      </c>
      <c r="C42" s="10">
        <f t="shared" si="3"/>
        <v>2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hidden="1" customHeight="1" x14ac:dyDescent="0.45">
      <c r="A43" s="9"/>
      <c r="B43" s="13" t="s">
        <v>41</v>
      </c>
      <c r="C43" s="10">
        <f t="shared" si="3"/>
        <v>2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hidden="1" customHeight="1" x14ac:dyDescent="0.4">
      <c r="A44" s="9"/>
      <c r="B44" s="13" t="s">
        <v>42</v>
      </c>
      <c r="C44" s="10">
        <f t="shared" si="3"/>
        <v>2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hidden="1" customHeight="1" x14ac:dyDescent="0.4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hidden="1" customHeight="1" x14ac:dyDescent="0.4">
      <c r="A46" s="9"/>
      <c r="B46" s="13" t="s">
        <v>45</v>
      </c>
      <c r="C46" s="10">
        <f t="shared" si="3"/>
        <v>2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hidden="1" customHeight="1" x14ac:dyDescent="0.4">
      <c r="A47" s="9"/>
      <c r="B47" s="13" t="s">
        <v>38</v>
      </c>
      <c r="C47" s="10">
        <f t="shared" si="3"/>
        <v>2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hidden="1" customHeight="1" x14ac:dyDescent="0.4">
      <c r="A48" s="9"/>
      <c r="B48" s="13" t="s">
        <v>39</v>
      </c>
      <c r="C48" s="10">
        <f t="shared" si="3"/>
        <v>2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hidden="1" customHeight="1" x14ac:dyDescent="0.4">
      <c r="A49" s="9"/>
      <c r="B49" s="13" t="s">
        <v>41</v>
      </c>
      <c r="C49" s="10">
        <f t="shared" si="3"/>
        <v>2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hidden="1" customHeight="1" x14ac:dyDescent="0.4">
      <c r="A50" s="9"/>
      <c r="B50" s="13" t="s">
        <v>42</v>
      </c>
      <c r="C50" s="10">
        <f t="shared" si="3"/>
        <v>2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hidden="1" customHeight="1" x14ac:dyDescent="0.4">
      <c r="A51" s="9"/>
      <c r="B51" s="13" t="s">
        <v>43</v>
      </c>
      <c r="C51" s="10">
        <f t="shared" si="3"/>
        <v>2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hidden="1" customHeight="1" thickBot="1" x14ac:dyDescent="0.45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0</v>
      </c>
      <c r="I52" s="31"/>
      <c r="J52" s="23">
        <f>SUM(J23:J51)</f>
        <v>0</v>
      </c>
      <c r="K52" s="23">
        <f>SUM(K23:K51)</f>
        <v>0</v>
      </c>
      <c r="L52" s="24"/>
    </row>
    <row r="53" spans="1:13" ht="20.100000000000001" customHeight="1" thickTop="1" x14ac:dyDescent="0.45">
      <c r="A53" s="87" t="s">
        <v>50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 x14ac:dyDescent="0.45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 x14ac:dyDescent="0.4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 x14ac:dyDescent="0.4">
      <c r="A56" s="9"/>
      <c r="B56" s="54" t="s">
        <v>53</v>
      </c>
      <c r="C56" s="10">
        <f>price!F55</f>
        <v>1</v>
      </c>
      <c r="D56" s="34" t="s">
        <v>54</v>
      </c>
      <c r="E56" s="35">
        <f>price!H55</f>
        <v>2</v>
      </c>
      <c r="F56" s="11" t="s">
        <v>20</v>
      </c>
      <c r="G56" s="36">
        <f>price!D55</f>
        <v>1400</v>
      </c>
      <c r="H56" s="16">
        <f>G56*C56*E56</f>
        <v>2800</v>
      </c>
      <c r="I56" s="36">
        <f>price!E55</f>
        <v>2664.2857142857142</v>
      </c>
      <c r="J56" s="16">
        <f>I56*C56*E56</f>
        <v>5328.5714285714284</v>
      </c>
      <c r="K56" s="17">
        <f>H56-J56</f>
        <v>-2528.5714285714284</v>
      </c>
      <c r="L56" s="9"/>
      <c r="M56" s="24"/>
    </row>
    <row r="57" spans="1:13" ht="20.100000000000001" customHeight="1" x14ac:dyDescent="0.4">
      <c r="A57" s="9"/>
      <c r="B57" s="54" t="s">
        <v>55</v>
      </c>
      <c r="C57" s="10">
        <f>price!F56</f>
        <v>0</v>
      </c>
      <c r="D57" s="34" t="s">
        <v>54</v>
      </c>
      <c r="E57" s="35">
        <f>price!H56</f>
        <v>0</v>
      </c>
      <c r="F57" s="11" t="s">
        <v>20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customHeight="1" x14ac:dyDescent="0.4">
      <c r="A58" s="9"/>
      <c r="B58" s="54" t="s">
        <v>56</v>
      </c>
      <c r="C58" s="10">
        <f>price!F57</f>
        <v>0</v>
      </c>
      <c r="D58" s="34" t="s">
        <v>54</v>
      </c>
      <c r="E58" s="35">
        <f>price!H57</f>
        <v>0</v>
      </c>
      <c r="F58" s="11" t="s">
        <v>20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customHeight="1" x14ac:dyDescent="0.4">
      <c r="A59" s="9"/>
      <c r="B59" s="54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v>2800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 x14ac:dyDescent="0.4">
      <c r="A60" s="9"/>
      <c r="B60" s="54" t="s">
        <v>58</v>
      </c>
      <c r="C60" s="10">
        <f>price!F59</f>
        <v>0</v>
      </c>
      <c r="D60" s="34" t="s">
        <v>54</v>
      </c>
      <c r="E60" s="35">
        <f>price!H59</f>
        <v>0</v>
      </c>
      <c r="F60" s="11" t="s">
        <v>20</v>
      </c>
      <c r="G60" s="36">
        <f>price!D59</f>
        <v>2800</v>
      </c>
      <c r="H60" s="16">
        <f t="shared" si="12"/>
        <v>0</v>
      </c>
      <c r="I60" s="36">
        <f>price!E59</f>
        <v>2664.2857142857142</v>
      </c>
      <c r="J60" s="16">
        <f t="shared" si="13"/>
        <v>0</v>
      </c>
      <c r="K60" s="17">
        <f t="shared" si="14"/>
        <v>0</v>
      </c>
      <c r="L60" s="9"/>
      <c r="M60" s="24"/>
    </row>
    <row r="61" spans="1:13" x14ac:dyDescent="0.4">
      <c r="A61" s="9"/>
      <c r="B61" s="54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 x14ac:dyDescent="0.4">
      <c r="A62" s="9"/>
      <c r="B62" s="54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 x14ac:dyDescent="0.4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 x14ac:dyDescent="0.4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 x14ac:dyDescent="0.4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 x14ac:dyDescent="0.4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 x14ac:dyDescent="0.4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 x14ac:dyDescent="0.4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 x14ac:dyDescent="0.4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 x14ac:dyDescent="0.4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 x14ac:dyDescent="0.4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 x14ac:dyDescent="0.45">
      <c r="A72" s="9"/>
      <c r="B72" s="9"/>
      <c r="C72" s="9"/>
      <c r="D72" s="9"/>
      <c r="E72" s="9"/>
      <c r="F72" s="9"/>
      <c r="G72" s="37"/>
      <c r="H72" s="16">
        <f>SUM(H56:H71)</f>
        <v>2800</v>
      </c>
      <c r="I72" s="16"/>
      <c r="J72" s="16">
        <f t="shared" ref="J72:K72" si="21">SUM(J56:J71)</f>
        <v>5328.5714285714284</v>
      </c>
      <c r="K72" s="16">
        <f t="shared" si="21"/>
        <v>-2528.5714285714284</v>
      </c>
      <c r="L72" s="9"/>
    </row>
    <row r="73" spans="1:13" ht="21.75" hidden="1" thickTop="1" x14ac:dyDescent="0.45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hidden="1" customHeight="1" x14ac:dyDescent="0.45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 hidden="1" x14ac:dyDescent="0.4">
      <c r="A75" s="9">
        <v>1</v>
      </c>
      <c r="B75" s="38" t="s">
        <v>71</v>
      </c>
      <c r="C75" s="108">
        <f>price!F72</f>
        <v>0</v>
      </c>
      <c r="D75" s="9" t="s">
        <v>72</v>
      </c>
      <c r="E75" s="108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 hidden="1" x14ac:dyDescent="0.4">
      <c r="A76" s="9">
        <v>2</v>
      </c>
      <c r="B76" s="9" t="s">
        <v>73</v>
      </c>
      <c r="C76" s="108">
        <f>price!F73</f>
        <v>0</v>
      </c>
      <c r="D76" s="9" t="s">
        <v>72</v>
      </c>
      <c r="E76" s="108">
        <f>price!H73</f>
        <v>0</v>
      </c>
      <c r="F76" s="11" t="s">
        <v>20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 hidden="1" x14ac:dyDescent="0.4">
      <c r="A77" s="9">
        <v>3</v>
      </c>
      <c r="B77" s="9" t="s">
        <v>74</v>
      </c>
      <c r="C77" s="108">
        <f>price!F74</f>
        <v>0</v>
      </c>
      <c r="D77" s="9" t="s">
        <v>72</v>
      </c>
      <c r="E77" s="108">
        <f>price!H74</f>
        <v>0</v>
      </c>
      <c r="F77" s="11" t="s">
        <v>20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 hidden="1" x14ac:dyDescent="0.4">
      <c r="A78" s="9">
        <v>4</v>
      </c>
      <c r="B78" s="9" t="s">
        <v>75</v>
      </c>
      <c r="C78" s="108">
        <f>price!F75</f>
        <v>0</v>
      </c>
      <c r="D78" s="9" t="s">
        <v>72</v>
      </c>
      <c r="E78" s="108">
        <f>price!H75</f>
        <v>0</v>
      </c>
      <c r="F78" s="11" t="s">
        <v>20</v>
      </c>
      <c r="G78" s="36">
        <f>price!D75</f>
        <v>5000</v>
      </c>
      <c r="H78" s="16">
        <f t="shared" si="22"/>
        <v>0</v>
      </c>
      <c r="I78" s="36">
        <f>price!E75</f>
        <v>0</v>
      </c>
      <c r="J78" s="16">
        <f t="shared" si="23"/>
        <v>0</v>
      </c>
      <c r="K78" s="17">
        <f t="shared" si="24"/>
        <v>0</v>
      </c>
      <c r="L78" s="9"/>
    </row>
    <row r="79" spans="1:13" hidden="1" x14ac:dyDescent="0.4">
      <c r="A79" s="9">
        <v>5</v>
      </c>
      <c r="B79" s="9" t="s">
        <v>76</v>
      </c>
      <c r="C79" s="108">
        <f>price!F76</f>
        <v>0</v>
      </c>
      <c r="D79" s="9" t="s">
        <v>72</v>
      </c>
      <c r="E79" s="108">
        <f>price!H76</f>
        <v>0</v>
      </c>
      <c r="F79" s="11" t="s">
        <v>20</v>
      </c>
      <c r="G79" s="36">
        <f>price!D76</f>
        <v>3000</v>
      </c>
      <c r="H79" s="16">
        <f t="shared" si="22"/>
        <v>0</v>
      </c>
      <c r="I79" s="36">
        <f>price!E76</f>
        <v>0</v>
      </c>
      <c r="J79" s="16">
        <f t="shared" si="23"/>
        <v>0</v>
      </c>
      <c r="K79" s="17">
        <f t="shared" si="24"/>
        <v>0</v>
      </c>
      <c r="L79" s="9"/>
    </row>
    <row r="80" spans="1:13" hidden="1" x14ac:dyDescent="0.4">
      <c r="A80" s="9">
        <v>6</v>
      </c>
      <c r="B80" s="9" t="s">
        <v>77</v>
      </c>
      <c r="C80" s="108">
        <f>price!F77</f>
        <v>0</v>
      </c>
      <c r="D80" s="9" t="s">
        <v>3</v>
      </c>
      <c r="E80" s="9"/>
      <c r="F80" s="11"/>
      <c r="G80" s="36">
        <f>price!D77</f>
        <v>500</v>
      </c>
      <c r="H80" s="16">
        <f>G80*C80</f>
        <v>0</v>
      </c>
      <c r="I80" s="36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 hidden="1" x14ac:dyDescent="0.4">
      <c r="A81" s="5">
        <v>7</v>
      </c>
      <c r="B81" s="9" t="s">
        <v>78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 hidden="1" x14ac:dyDescent="0.4">
      <c r="A82" s="9">
        <v>8</v>
      </c>
      <c r="B82" s="9" t="s">
        <v>79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 hidden="1" x14ac:dyDescent="0.4">
      <c r="A83" s="9">
        <v>9</v>
      </c>
      <c r="B83" s="9" t="s">
        <v>80</v>
      </c>
      <c r="C83" s="108">
        <f>price!F80</f>
        <v>0</v>
      </c>
      <c r="D83" s="9" t="s">
        <v>3</v>
      </c>
      <c r="E83" s="39"/>
      <c r="F83" s="9"/>
      <c r="G83" s="36">
        <f>price!D80</f>
        <v>8500</v>
      </c>
      <c r="H83" s="16">
        <f t="shared" si="25"/>
        <v>0</v>
      </c>
      <c r="I83" s="36">
        <f>price!E80</f>
        <v>8500</v>
      </c>
      <c r="J83" s="16">
        <f t="shared" si="26"/>
        <v>0</v>
      </c>
      <c r="K83" s="17">
        <f t="shared" si="24"/>
        <v>0</v>
      </c>
      <c r="L83" s="9"/>
    </row>
    <row r="84" spans="1:13" ht="21" hidden="1" thickBot="1" x14ac:dyDescent="0.45">
      <c r="A84" s="40"/>
      <c r="B84" s="24"/>
      <c r="C84" s="41"/>
      <c r="D84" s="24"/>
      <c r="E84" s="24"/>
      <c r="F84" s="22"/>
      <c r="G84" s="42"/>
      <c r="H84" s="23">
        <f>SUM(H75:H83)</f>
        <v>0</v>
      </c>
      <c r="I84" s="43"/>
      <c r="J84" s="23">
        <f>SUM(J75:J83)</f>
        <v>0</v>
      </c>
      <c r="K84" s="23">
        <f t="shared" si="24"/>
        <v>0</v>
      </c>
      <c r="L84" s="44"/>
    </row>
    <row r="85" spans="1:13" ht="21.75" hidden="1" thickTop="1" x14ac:dyDescent="0.45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hidden="1" customHeight="1" x14ac:dyDescent="0.45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 hidden="1" x14ac:dyDescent="0.4">
      <c r="A87" s="9">
        <v>1</v>
      </c>
      <c r="B87" s="9" t="s">
        <v>82</v>
      </c>
      <c r="C87" s="10">
        <f>price!F82</f>
        <v>0</v>
      </c>
      <c r="D87" s="11" t="s">
        <v>20</v>
      </c>
      <c r="E87" s="111"/>
      <c r="F87" s="112"/>
      <c r="G87" s="36">
        <f>price!D82</f>
        <v>0</v>
      </c>
      <c r="H87" s="45">
        <f>G87*C87</f>
        <v>0</v>
      </c>
      <c r="I87" s="36">
        <f>price!E82</f>
        <v>7500</v>
      </c>
      <c r="J87" s="45">
        <f>I87*C87</f>
        <v>0</v>
      </c>
      <c r="K87" s="17">
        <f>H87-J87</f>
        <v>0</v>
      </c>
      <c r="L87" s="9"/>
    </row>
    <row r="88" spans="1:13" hidden="1" x14ac:dyDescent="0.4">
      <c r="A88" s="9">
        <v>2</v>
      </c>
      <c r="B88" s="9" t="s">
        <v>83</v>
      </c>
      <c r="C88" s="10">
        <f>price!F83</f>
        <v>0</v>
      </c>
      <c r="D88" s="11" t="s">
        <v>20</v>
      </c>
      <c r="E88" s="111"/>
      <c r="F88" s="112"/>
      <c r="G88" s="36">
        <f>price!D83</f>
        <v>0</v>
      </c>
      <c r="H88" s="45">
        <f t="shared" ref="H88:H91" si="27">G88*C88</f>
        <v>0</v>
      </c>
      <c r="I88" s="36">
        <f>price!E83</f>
        <v>7500</v>
      </c>
      <c r="J88" s="45">
        <f t="shared" ref="J88:J91" si="28">I88*C88</f>
        <v>0</v>
      </c>
      <c r="K88" s="17">
        <f t="shared" ref="K88:K92" si="29">H88-J88</f>
        <v>0</v>
      </c>
      <c r="L88" s="9"/>
    </row>
    <row r="89" spans="1:13" hidden="1" x14ac:dyDescent="0.4">
      <c r="A89" s="9">
        <v>3</v>
      </c>
      <c r="B89" s="9" t="s">
        <v>84</v>
      </c>
      <c r="C89" s="10">
        <f>price!F84</f>
        <v>0</v>
      </c>
      <c r="D89" s="11" t="s">
        <v>20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 hidden="1" x14ac:dyDescent="0.4">
      <c r="A90" s="9">
        <v>4</v>
      </c>
      <c r="B90" s="9" t="s">
        <v>85</v>
      </c>
      <c r="C90" s="10">
        <f>price!F85</f>
        <v>0</v>
      </c>
      <c r="D90" s="11" t="s">
        <v>20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 hidden="1" x14ac:dyDescent="0.4">
      <c r="A91" s="9">
        <v>5</v>
      </c>
      <c r="B91" s="9" t="s">
        <v>86</v>
      </c>
      <c r="C91" s="10">
        <f>price!F86</f>
        <v>0</v>
      </c>
      <c r="D91" s="11" t="s">
        <v>20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hidden="1" thickBot="1" x14ac:dyDescent="0.45">
      <c r="A92" s="9"/>
      <c r="B92" s="9"/>
      <c r="C92" s="9"/>
      <c r="D92" s="9"/>
      <c r="E92" s="113"/>
      <c r="F92" s="114"/>
      <c r="G92" s="37"/>
      <c r="H92" s="45">
        <f>SUM(H87:H91)</f>
        <v>0</v>
      </c>
      <c r="I92" s="45"/>
      <c r="J92" s="45">
        <f>SUM(J87:J91)</f>
        <v>0</v>
      </c>
      <c r="K92" s="16">
        <f t="shared" si="29"/>
        <v>0</v>
      </c>
      <c r="L92" s="9"/>
    </row>
    <row r="93" spans="1:13" ht="21.75" hidden="1" thickTop="1" x14ac:dyDescent="0.45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hidden="1" customHeight="1" x14ac:dyDescent="0.45">
      <c r="A94" s="9"/>
      <c r="B94" s="32" t="s">
        <v>7</v>
      </c>
      <c r="C94" s="28" t="s">
        <v>123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 hidden="1" x14ac:dyDescent="0.4">
      <c r="A95" s="9">
        <v>1</v>
      </c>
      <c r="B95" s="9" t="s">
        <v>88</v>
      </c>
      <c r="C95" s="10">
        <f>price!F89</f>
        <v>0</v>
      </c>
      <c r="D95" s="9" t="s">
        <v>20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 hidden="1" x14ac:dyDescent="0.4">
      <c r="A96" s="9">
        <v>2</v>
      </c>
      <c r="B96" s="9" t="s">
        <v>89</v>
      </c>
      <c r="C96" s="10">
        <f>price!F90</f>
        <v>0</v>
      </c>
      <c r="D96" s="9" t="s">
        <v>90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 hidden="1" x14ac:dyDescent="0.4">
      <c r="A97" s="9">
        <v>3</v>
      </c>
      <c r="B97" s="9" t="s">
        <v>91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 hidden="1" x14ac:dyDescent="0.4">
      <c r="A98" s="9"/>
      <c r="B98" s="13" t="s">
        <v>92</v>
      </c>
      <c r="C98" s="10">
        <f>price!F92</f>
        <v>0</v>
      </c>
      <c r="D98" s="9" t="s">
        <v>3</v>
      </c>
      <c r="E98" s="111"/>
      <c r="F98" s="112"/>
      <c r="G98" s="36">
        <f>price!D92</f>
        <v>190</v>
      </c>
      <c r="H98" s="45">
        <f t="shared" ref="H98:H109" si="30">G98*C98</f>
        <v>0</v>
      </c>
      <c r="I98" s="36">
        <f>price!E92</f>
        <v>190</v>
      </c>
      <c r="J98" s="45">
        <f t="shared" ref="J98:J109" si="31">I98*C98</f>
        <v>0</v>
      </c>
      <c r="K98" s="17">
        <f t="shared" ref="K98:K109" si="32">H98-J98</f>
        <v>0</v>
      </c>
      <c r="L98" s="9"/>
    </row>
    <row r="99" spans="1:12" hidden="1" x14ac:dyDescent="0.4">
      <c r="A99" s="9"/>
      <c r="B99" s="13" t="s">
        <v>93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 hidden="1" x14ac:dyDescent="0.4">
      <c r="A100" s="9"/>
      <c r="B100" s="13" t="s">
        <v>94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 hidden="1" x14ac:dyDescent="0.4">
      <c r="A101" s="9"/>
      <c r="B101" s="13" t="s">
        <v>95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 hidden="1" x14ac:dyDescent="0.4">
      <c r="A102" s="9"/>
      <c r="B102" s="13" t="s">
        <v>96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 hidden="1" x14ac:dyDescent="0.4">
      <c r="A103" s="9"/>
      <c r="B103" s="13" t="s">
        <v>97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 hidden="1" x14ac:dyDescent="0.4">
      <c r="A104" s="9"/>
      <c r="B104" s="13" t="s">
        <v>98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 hidden="1" x14ac:dyDescent="0.4">
      <c r="A105" s="9"/>
      <c r="B105" s="13" t="s">
        <v>99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 hidden="1" x14ac:dyDescent="0.4">
      <c r="A106" s="9"/>
      <c r="B106" s="13" t="s">
        <v>100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 hidden="1" x14ac:dyDescent="0.4">
      <c r="A107" s="9">
        <v>4</v>
      </c>
      <c r="B107" s="9" t="s">
        <v>101</v>
      </c>
      <c r="C107" s="10">
        <f>price!F101</f>
        <v>0</v>
      </c>
      <c r="D107" s="9" t="s">
        <v>102</v>
      </c>
      <c r="E107" s="111"/>
      <c r="F107" s="112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 hidden="1" x14ac:dyDescent="0.4">
      <c r="A108" s="9">
        <v>5</v>
      </c>
      <c r="B108" s="9" t="s">
        <v>103</v>
      </c>
      <c r="C108" s="10">
        <f>price!F102</f>
        <v>0</v>
      </c>
      <c r="D108" s="9" t="s">
        <v>104</v>
      </c>
      <c r="E108" s="111"/>
      <c r="F108" s="112"/>
      <c r="G108" s="36">
        <f>price!D102</f>
        <v>400</v>
      </c>
      <c r="H108" s="45">
        <f t="shared" si="30"/>
        <v>0</v>
      </c>
      <c r="I108" s="36">
        <f>price!E102</f>
        <v>320</v>
      </c>
      <c r="J108" s="45">
        <f t="shared" si="31"/>
        <v>0</v>
      </c>
      <c r="K108" s="17">
        <f t="shared" si="32"/>
        <v>0</v>
      </c>
      <c r="L108" s="9"/>
    </row>
    <row r="109" spans="1:12" hidden="1" x14ac:dyDescent="0.4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hidden="1" thickBot="1" x14ac:dyDescent="0.45">
      <c r="A110" s="9"/>
      <c r="B110" s="9"/>
      <c r="C110" s="9"/>
      <c r="D110" s="9"/>
      <c r="E110" s="113"/>
      <c r="F110" s="114"/>
      <c r="G110" s="37"/>
      <c r="H110" s="45">
        <f>SUM(H95:H109)</f>
        <v>0</v>
      </c>
      <c r="I110" s="45"/>
      <c r="J110" s="45">
        <f t="shared" ref="J110:K110" si="33">SUM(J95:J109)</f>
        <v>0</v>
      </c>
      <c r="K110" s="45">
        <f t="shared" si="33"/>
        <v>0</v>
      </c>
      <c r="L110" s="9"/>
    </row>
    <row r="111" spans="1:12" ht="21.75" hidden="1" thickTop="1" x14ac:dyDescent="0.45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 hidden="1" x14ac:dyDescent="0.45">
      <c r="A112" s="9"/>
      <c r="B112" s="61" t="s">
        <v>7</v>
      </c>
      <c r="C112" s="28" t="s">
        <v>123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 hidden="1" x14ac:dyDescent="0.4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 hidden="1" x14ac:dyDescent="0.4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2" ht="21" hidden="1" thickBot="1" x14ac:dyDescent="0.45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 x14ac:dyDescent="0.45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 x14ac:dyDescent="0.4">
      <c r="G117" s="46"/>
    </row>
    <row r="118" spans="1:12" x14ac:dyDescent="0.4">
      <c r="G118" s="46"/>
      <c r="H118" s="5" t="s">
        <v>12</v>
      </c>
      <c r="J118" s="5" t="s">
        <v>14</v>
      </c>
    </row>
    <row r="119" spans="1:12" x14ac:dyDescent="0.4">
      <c r="B119" s="5" t="s">
        <v>6</v>
      </c>
      <c r="G119" s="46"/>
      <c r="H119" s="47">
        <f>H19</f>
        <v>1600</v>
      </c>
      <c r="J119" s="47">
        <f>J19</f>
        <v>1100</v>
      </c>
    </row>
    <row r="120" spans="1:12" x14ac:dyDescent="0.4">
      <c r="B120" s="5" t="s">
        <v>33</v>
      </c>
      <c r="G120" s="46"/>
      <c r="H120" s="47">
        <f>H52</f>
        <v>0</v>
      </c>
      <c r="J120" s="47">
        <f>J52</f>
        <v>0</v>
      </c>
    </row>
    <row r="121" spans="1:12" x14ac:dyDescent="0.4">
      <c r="B121" s="5" t="s">
        <v>50</v>
      </c>
      <c r="G121" s="46"/>
      <c r="H121" s="47">
        <f>H72</f>
        <v>2800</v>
      </c>
      <c r="J121" s="47">
        <f>J72</f>
        <v>5328.5714285714284</v>
      </c>
    </row>
    <row r="122" spans="1:12" x14ac:dyDescent="0.4">
      <c r="B122" s="5" t="s">
        <v>70</v>
      </c>
      <c r="G122" s="46"/>
      <c r="H122" s="47">
        <f>H84</f>
        <v>0</v>
      </c>
      <c r="J122" s="47">
        <f>J84</f>
        <v>0</v>
      </c>
    </row>
    <row r="123" spans="1:12" x14ac:dyDescent="0.4">
      <c r="B123" s="5" t="s">
        <v>81</v>
      </c>
      <c r="G123" s="46"/>
      <c r="H123" s="47">
        <f>H92</f>
        <v>0</v>
      </c>
      <c r="J123" s="47">
        <f>J92</f>
        <v>0</v>
      </c>
    </row>
    <row r="124" spans="1:12" x14ac:dyDescent="0.4">
      <c r="B124" s="5" t="str">
        <f>A93</f>
        <v>วัสดุและอุปกรณ์ประกอบการเรียนรู้</v>
      </c>
      <c r="G124" s="46"/>
      <c r="H124" s="47">
        <f>H110</f>
        <v>0</v>
      </c>
      <c r="J124" s="47">
        <f>J110</f>
        <v>0</v>
      </c>
    </row>
    <row r="125" spans="1:12" x14ac:dyDescent="0.4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 x14ac:dyDescent="0.4">
      <c r="B126" s="5" t="s">
        <v>108</v>
      </c>
      <c r="G126" s="46"/>
      <c r="H126" s="47">
        <f>SUM(H119:H125)</f>
        <v>4400</v>
      </c>
      <c r="J126" s="47">
        <f>SUM(J119:J125)</f>
        <v>6428.5714285714284</v>
      </c>
    </row>
    <row r="127" spans="1:12" ht="21" x14ac:dyDescent="0.45">
      <c r="B127" s="5" t="s">
        <v>109</v>
      </c>
      <c r="E127" s="122">
        <v>0</v>
      </c>
      <c r="G127" s="46"/>
      <c r="H127" s="47">
        <f>H126*E127</f>
        <v>0</v>
      </c>
      <c r="J127" s="49"/>
    </row>
    <row r="128" spans="1:12" ht="21" thickBot="1" x14ac:dyDescent="0.45">
      <c r="B128" s="5" t="s">
        <v>110</v>
      </c>
      <c r="G128" s="46"/>
      <c r="H128" s="50">
        <f>SUM(H126:H127)</f>
        <v>4400</v>
      </c>
      <c r="J128" s="50">
        <f>SUM(J126:J127)</f>
        <v>6428.5714285714284</v>
      </c>
    </row>
    <row r="129" spans="2:9" x14ac:dyDescent="0.4">
      <c r="G129" s="46"/>
    </row>
    <row r="130" spans="2:9" x14ac:dyDescent="0.4">
      <c r="B130" s="5" t="s">
        <v>1</v>
      </c>
      <c r="G130" s="46"/>
      <c r="H130" s="5">
        <f>B3</f>
        <v>2</v>
      </c>
      <c r="I130" s="5" t="s">
        <v>3</v>
      </c>
    </row>
    <row r="131" spans="2:9" x14ac:dyDescent="0.4">
      <c r="B131" s="5" t="s">
        <v>12</v>
      </c>
      <c r="H131" s="47">
        <f>H128</f>
        <v>4400</v>
      </c>
    </row>
    <row r="132" spans="2:9" x14ac:dyDescent="0.4">
      <c r="B132" s="5" t="s">
        <v>14</v>
      </c>
      <c r="H132" s="48">
        <f>J128</f>
        <v>6428.5714285714284</v>
      </c>
    </row>
    <row r="133" spans="2:9" ht="21" thickBot="1" x14ac:dyDescent="0.45">
      <c r="B133" s="5" t="s">
        <v>111</v>
      </c>
      <c r="H133" s="51">
        <f>H128-J128</f>
        <v>-2028.5714285714284</v>
      </c>
      <c r="I133" s="5" t="s">
        <v>112</v>
      </c>
    </row>
    <row r="134" spans="2:9" ht="21" thickTop="1" x14ac:dyDescent="0.4">
      <c r="B134" s="5" t="s">
        <v>113</v>
      </c>
      <c r="G134" s="46"/>
      <c r="H134" s="46">
        <f>H128/B3</f>
        <v>2200</v>
      </c>
      <c r="I134" s="5" t="s">
        <v>112</v>
      </c>
    </row>
    <row r="135" spans="2:9" x14ac:dyDescent="0.4">
      <c r="B135" s="5" t="s">
        <v>114</v>
      </c>
      <c r="G135" s="46"/>
      <c r="H135" s="52">
        <f>H133/H128</f>
        <v>-0.46103896103896103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48" activePane="bottomLeft" state="frozen"/>
      <selection pane="bottomLeft" activeCell="J56" sqref="J56"/>
    </sheetView>
  </sheetViews>
  <sheetFormatPr defaultColWidth="9" defaultRowHeight="20.25" x14ac:dyDescent="0.4"/>
  <cols>
    <col min="1" max="1" width="3.375" style="5" customWidth="1"/>
    <col min="2" max="2" width="28.75" style="5" customWidth="1"/>
    <col min="3" max="3" width="7.375" style="5" customWidth="1"/>
    <col min="4" max="4" width="16.125" style="96" bestFit="1" customWidth="1"/>
    <col min="5" max="5" width="13.75" style="96" bestFit="1" customWidth="1"/>
    <col min="6" max="6" width="13.625" style="53" bestFit="1" customWidth="1"/>
    <col min="7" max="7" width="6.875" style="76" bestFit="1" customWidth="1"/>
    <col min="8" max="8" width="10.375" style="53" customWidth="1"/>
    <col min="9" max="9" width="5.125" style="76" bestFit="1" customWidth="1"/>
    <col min="10" max="10" width="21.125" style="5" customWidth="1"/>
    <col min="11" max="11" width="9" style="5" customWidth="1"/>
    <col min="12" max="12" width="16.625" style="5" bestFit="1" customWidth="1"/>
    <col min="13" max="13" width="15" style="5" bestFit="1" customWidth="1"/>
    <col min="14" max="14" width="9.75" style="5" bestFit="1" customWidth="1"/>
    <col min="15" max="15" width="9" style="5"/>
    <col min="16" max="17" width="9.625" style="5" bestFit="1" customWidth="1"/>
    <col min="18" max="16384" width="9" style="5"/>
  </cols>
  <sheetData>
    <row r="1" spans="1:17" ht="21" x14ac:dyDescent="0.45">
      <c r="A1" s="9"/>
      <c r="B1" s="28" t="s">
        <v>7</v>
      </c>
      <c r="C1" s="28" t="s">
        <v>9</v>
      </c>
      <c r="D1" s="88" t="s">
        <v>11</v>
      </c>
      <c r="E1" s="88" t="s">
        <v>150</v>
      </c>
      <c r="F1" s="147" t="s">
        <v>123</v>
      </c>
      <c r="G1" s="148"/>
      <c r="H1" s="148"/>
      <c r="I1" s="149"/>
      <c r="J1" s="28" t="s">
        <v>16</v>
      </c>
    </row>
    <row r="2" spans="1:17" ht="21" x14ac:dyDescent="0.45">
      <c r="A2" s="18" t="s">
        <v>124</v>
      </c>
      <c r="B2" s="55"/>
      <c r="C2" s="55"/>
      <c r="D2" s="89"/>
      <c r="E2" s="89"/>
      <c r="F2" s="102">
        <v>2</v>
      </c>
      <c r="G2" s="58" t="s">
        <v>3</v>
      </c>
      <c r="H2" s="57"/>
      <c r="I2" s="58"/>
      <c r="J2" s="56"/>
    </row>
    <row r="3" spans="1:17" ht="21" x14ac:dyDescent="0.45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132</v>
      </c>
      <c r="I3" s="72" t="s">
        <v>9</v>
      </c>
      <c r="J3" s="4"/>
    </row>
    <row r="4" spans="1:17" x14ac:dyDescent="0.4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 x14ac:dyDescent="0.4">
      <c r="A5" s="9"/>
      <c r="B5" s="13" t="s">
        <v>18</v>
      </c>
      <c r="C5" s="9" t="s">
        <v>112</v>
      </c>
      <c r="D5" s="97">
        <v>1800</v>
      </c>
      <c r="E5" s="97">
        <v>950</v>
      </c>
      <c r="F5" s="57"/>
      <c r="G5" s="58" t="s">
        <v>19</v>
      </c>
      <c r="H5" s="57"/>
      <c r="I5" s="58" t="s">
        <v>130</v>
      </c>
      <c r="J5" s="9"/>
    </row>
    <row r="6" spans="1:17" x14ac:dyDescent="0.4">
      <c r="A6" s="9"/>
      <c r="B6" s="13" t="s">
        <v>21</v>
      </c>
      <c r="C6" s="9" t="s">
        <v>112</v>
      </c>
      <c r="D6" s="97">
        <v>2000</v>
      </c>
      <c r="E6" s="97">
        <v>1100</v>
      </c>
      <c r="F6" s="57"/>
      <c r="G6" s="58" t="s">
        <v>19</v>
      </c>
      <c r="H6" s="57"/>
      <c r="I6" s="58" t="s">
        <v>130</v>
      </c>
      <c r="J6" s="9"/>
    </row>
    <row r="7" spans="1:17" x14ac:dyDescent="0.4">
      <c r="A7" s="9"/>
      <c r="B7" s="13" t="s">
        <v>22</v>
      </c>
      <c r="C7" s="9" t="s">
        <v>112</v>
      </c>
      <c r="D7" s="97">
        <v>1400</v>
      </c>
      <c r="E7" s="97">
        <v>950</v>
      </c>
      <c r="F7" s="57"/>
      <c r="G7" s="58" t="s">
        <v>19</v>
      </c>
      <c r="H7" s="57"/>
      <c r="I7" s="58" t="s">
        <v>130</v>
      </c>
      <c r="J7" s="9"/>
    </row>
    <row r="8" spans="1:17" x14ac:dyDescent="0.4">
      <c r="A8" s="9"/>
      <c r="B8" s="13" t="s">
        <v>23</v>
      </c>
      <c r="C8" s="9" t="s">
        <v>112</v>
      </c>
      <c r="D8" s="97">
        <v>1600</v>
      </c>
      <c r="E8" s="97">
        <v>1100</v>
      </c>
      <c r="F8" s="57">
        <v>1</v>
      </c>
      <c r="G8" s="58" t="s">
        <v>19</v>
      </c>
      <c r="H8" s="57">
        <v>1</v>
      </c>
      <c r="I8" s="58" t="s">
        <v>130</v>
      </c>
      <c r="J8" s="9"/>
    </row>
    <row r="9" spans="1:17" x14ac:dyDescent="0.4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130</v>
      </c>
      <c r="J9" s="9"/>
    </row>
    <row r="10" spans="1:17" x14ac:dyDescent="0.4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130</v>
      </c>
      <c r="J10" s="9"/>
    </row>
    <row r="11" spans="1:17" x14ac:dyDescent="0.4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130</v>
      </c>
      <c r="J11" s="9"/>
      <c r="P11" s="46"/>
    </row>
    <row r="12" spans="1:17" x14ac:dyDescent="0.4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130</v>
      </c>
      <c r="J12" s="9"/>
    </row>
    <row r="13" spans="1:17" x14ac:dyDescent="0.4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 x14ac:dyDescent="0.4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130</v>
      </c>
      <c r="J14" s="11"/>
      <c r="Q14" s="46"/>
    </row>
    <row r="15" spans="1:17" x14ac:dyDescent="0.4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130</v>
      </c>
      <c r="J15" s="11"/>
    </row>
    <row r="16" spans="1:17" ht="21" x14ac:dyDescent="0.45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 x14ac:dyDescent="0.45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 x14ac:dyDescent="0.4">
      <c r="A18" s="9"/>
      <c r="B18" s="9" t="s">
        <v>45</v>
      </c>
      <c r="C18" s="9" t="s">
        <v>112</v>
      </c>
      <c r="D18" s="107">
        <v>150</v>
      </c>
      <c r="E18" s="91">
        <f>D18-(D18*20%)</f>
        <v>120</v>
      </c>
      <c r="F18" s="57"/>
      <c r="G18" s="58" t="s">
        <v>3</v>
      </c>
      <c r="H18" s="57"/>
      <c r="I18" s="58" t="s">
        <v>37</v>
      </c>
      <c r="J18" s="9" t="s">
        <v>181</v>
      </c>
    </row>
    <row r="19" spans="1:10" x14ac:dyDescent="0.4">
      <c r="A19" s="9"/>
      <c r="B19" s="9" t="s">
        <v>38</v>
      </c>
      <c r="C19" s="9" t="s">
        <v>112</v>
      </c>
      <c r="D19" s="107">
        <v>180</v>
      </c>
      <c r="E19" s="91">
        <f t="shared" ref="E19:E20" si="0">D19-(D19*20%)</f>
        <v>144</v>
      </c>
      <c r="F19" s="57"/>
      <c r="G19" s="58" t="s">
        <v>3</v>
      </c>
      <c r="H19" s="57"/>
      <c r="I19" s="58" t="s">
        <v>37</v>
      </c>
      <c r="J19" s="9"/>
    </row>
    <row r="20" spans="1:10" x14ac:dyDescent="0.4">
      <c r="A20" s="9"/>
      <c r="B20" s="9" t="s">
        <v>39</v>
      </c>
      <c r="C20" s="9" t="s">
        <v>112</v>
      </c>
      <c r="D20" s="107">
        <v>200</v>
      </c>
      <c r="E20" s="91">
        <f t="shared" si="0"/>
        <v>160</v>
      </c>
      <c r="F20" s="57"/>
      <c r="G20" s="58" t="s">
        <v>3</v>
      </c>
      <c r="H20" s="57"/>
      <c r="I20" s="58" t="s">
        <v>37</v>
      </c>
      <c r="J20" s="9"/>
    </row>
    <row r="21" spans="1:10" x14ac:dyDescent="0.4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 x14ac:dyDescent="0.4">
      <c r="A22" s="9"/>
      <c r="B22" s="9" t="s">
        <v>125</v>
      </c>
      <c r="C22" s="9" t="s">
        <v>112</v>
      </c>
      <c r="D22" s="107">
        <v>100</v>
      </c>
      <c r="E22" s="91">
        <f>D22</f>
        <v>100</v>
      </c>
      <c r="F22" s="57"/>
      <c r="G22" s="58" t="s">
        <v>3</v>
      </c>
      <c r="H22" s="57"/>
      <c r="I22" s="58" t="s">
        <v>37</v>
      </c>
      <c r="J22" s="9"/>
    </row>
    <row r="23" spans="1:10" x14ac:dyDescent="0.4">
      <c r="A23" s="9"/>
      <c r="B23" s="9" t="s">
        <v>126</v>
      </c>
      <c r="C23" s="9" t="s">
        <v>112</v>
      </c>
      <c r="D23" s="107">
        <v>100</v>
      </c>
      <c r="E23" s="91">
        <f t="shared" ref="E23:E24" si="1">D23</f>
        <v>100</v>
      </c>
      <c r="F23" s="57"/>
      <c r="G23" s="58" t="s">
        <v>3</v>
      </c>
      <c r="H23" s="57"/>
      <c r="I23" s="58" t="s">
        <v>37</v>
      </c>
      <c r="J23" s="9"/>
    </row>
    <row r="24" spans="1:10" x14ac:dyDescent="0.4">
      <c r="A24" s="9"/>
      <c r="B24" s="9" t="s">
        <v>127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 x14ac:dyDescent="0.45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 x14ac:dyDescent="0.4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37</v>
      </c>
      <c r="J26" s="9"/>
    </row>
    <row r="27" spans="1:10" x14ac:dyDescent="0.4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37</v>
      </c>
      <c r="J27" s="9"/>
    </row>
    <row r="28" spans="1:10" x14ac:dyDescent="0.4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37</v>
      </c>
      <c r="J28" s="9"/>
    </row>
    <row r="29" spans="1:10" x14ac:dyDescent="0.4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 x14ac:dyDescent="0.4">
      <c r="A30" s="9"/>
      <c r="B30" s="9" t="s">
        <v>125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 x14ac:dyDescent="0.4">
      <c r="A31" s="9"/>
      <c r="B31" s="9" t="s">
        <v>126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 x14ac:dyDescent="0.4">
      <c r="A32" s="9"/>
      <c r="B32" s="9" t="s">
        <v>127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 x14ac:dyDescent="0.45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 x14ac:dyDescent="0.4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 x14ac:dyDescent="0.4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 x14ac:dyDescent="0.4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 x14ac:dyDescent="0.4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 x14ac:dyDescent="0.4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 x14ac:dyDescent="0.4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 x14ac:dyDescent="0.45">
      <c r="A40" s="9">
        <v>4</v>
      </c>
      <c r="B40" s="61" t="s">
        <v>128</v>
      </c>
      <c r="C40" s="9"/>
      <c r="D40" s="107"/>
      <c r="E40" s="91"/>
      <c r="F40" s="57"/>
      <c r="G40" s="58"/>
      <c r="H40" s="57"/>
      <c r="I40" s="58"/>
      <c r="J40" s="9"/>
    </row>
    <row r="41" spans="1:10" x14ac:dyDescent="0.4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 x14ac:dyDescent="0.4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 x14ac:dyDescent="0.4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 x14ac:dyDescent="0.4">
      <c r="A44" s="9"/>
      <c r="B44" s="9" t="s">
        <v>129</v>
      </c>
      <c r="C44" s="9"/>
      <c r="D44" s="107"/>
      <c r="E44" s="91"/>
      <c r="F44" s="57"/>
      <c r="G44" s="58"/>
      <c r="H44" s="57"/>
      <c r="I44" s="58"/>
      <c r="J44" s="9"/>
    </row>
    <row r="45" spans="1:10" x14ac:dyDescent="0.4">
      <c r="A45" s="9"/>
      <c r="B45" s="9" t="s">
        <v>125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 x14ac:dyDescent="0.4">
      <c r="A46" s="9"/>
      <c r="B46" s="9" t="s">
        <v>126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 x14ac:dyDescent="0.4">
      <c r="A47" s="9"/>
      <c r="B47" s="9" t="s">
        <v>127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 x14ac:dyDescent="0.4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 x14ac:dyDescent="0.45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 x14ac:dyDescent="0.4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 x14ac:dyDescent="0.4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 x14ac:dyDescent="0.4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 x14ac:dyDescent="0.45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135</v>
      </c>
      <c r="L53" s="76" t="s">
        <v>137</v>
      </c>
      <c r="M53" s="100" t="s">
        <v>138</v>
      </c>
      <c r="N53" s="100" t="s">
        <v>151</v>
      </c>
      <c r="O53" s="76" t="s">
        <v>136</v>
      </c>
    </row>
    <row r="54" spans="1:15" x14ac:dyDescent="0.4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 x14ac:dyDescent="0.45">
      <c r="A55" s="9"/>
      <c r="B55" s="33" t="s">
        <v>53</v>
      </c>
      <c r="C55" s="9" t="s">
        <v>134</v>
      </c>
      <c r="D55" s="93">
        <v>1400</v>
      </c>
      <c r="E55" s="94">
        <f>$K$55+$L$55+$O$55</f>
        <v>2664.2857142857142</v>
      </c>
      <c r="F55" s="57">
        <v>1</v>
      </c>
      <c r="G55" s="66" t="s">
        <v>54</v>
      </c>
      <c r="H55" s="67">
        <v>2</v>
      </c>
      <c r="I55" s="58" t="s">
        <v>20</v>
      </c>
      <c r="J55" s="9" t="s">
        <v>184</v>
      </c>
      <c r="K55" s="5">
        <v>1500</v>
      </c>
      <c r="L55" s="101">
        <f>N54/L54*M54</f>
        <v>664.28571428571422</v>
      </c>
      <c r="O55" s="5">
        <v>500</v>
      </c>
    </row>
    <row r="56" spans="1:15" ht="22.5" x14ac:dyDescent="0.45">
      <c r="A56" s="9"/>
      <c r="B56" s="33" t="s">
        <v>55</v>
      </c>
      <c r="C56" s="9" t="s">
        <v>134</v>
      </c>
      <c r="D56" s="93">
        <v>3000</v>
      </c>
      <c r="E56" s="94">
        <f t="shared" ref="E56:E61" si="8">$K$55+$L$55+$O$55</f>
        <v>2664.2857142857142</v>
      </c>
      <c r="F56" s="57"/>
      <c r="G56" s="66" t="s">
        <v>54</v>
      </c>
      <c r="H56" s="67"/>
      <c r="I56" s="58" t="s">
        <v>20</v>
      </c>
      <c r="J56" s="9"/>
    </row>
    <row r="57" spans="1:15" ht="22.5" x14ac:dyDescent="0.45">
      <c r="A57" s="9"/>
      <c r="B57" s="33" t="s">
        <v>56</v>
      </c>
      <c r="C57" s="9" t="s">
        <v>134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 x14ac:dyDescent="0.45">
      <c r="A58" s="9"/>
      <c r="B58" s="33" t="s">
        <v>57</v>
      </c>
      <c r="C58" s="9" t="s">
        <v>134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 x14ac:dyDescent="0.45">
      <c r="A59" s="9"/>
      <c r="B59" s="33" t="s">
        <v>58</v>
      </c>
      <c r="C59" s="9" t="s">
        <v>134</v>
      </c>
      <c r="D59" s="93">
        <v>2800</v>
      </c>
      <c r="E59" s="94">
        <f t="shared" si="8"/>
        <v>2664.2857142857142</v>
      </c>
      <c r="F59" s="57"/>
      <c r="G59" s="66" t="s">
        <v>54</v>
      </c>
      <c r="H59" s="67"/>
      <c r="I59" s="58" t="s">
        <v>20</v>
      </c>
      <c r="J59" s="9"/>
    </row>
    <row r="60" spans="1:15" ht="22.5" x14ac:dyDescent="0.45">
      <c r="A60" s="9"/>
      <c r="B60" s="33" t="s">
        <v>117</v>
      </c>
      <c r="C60" s="9" t="s">
        <v>134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 x14ac:dyDescent="0.45">
      <c r="A61" s="9"/>
      <c r="B61" s="33" t="s">
        <v>60</v>
      </c>
      <c r="C61" s="9" t="s">
        <v>134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 x14ac:dyDescent="0.4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 x14ac:dyDescent="0.45">
      <c r="A63" s="9"/>
      <c r="B63" s="9" t="s">
        <v>62</v>
      </c>
      <c r="C63" s="9" t="s">
        <v>134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 x14ac:dyDescent="0.4">
      <c r="A64" s="9"/>
      <c r="B64" s="9" t="s">
        <v>63</v>
      </c>
      <c r="C64" s="9" t="s">
        <v>134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 x14ac:dyDescent="0.45">
      <c r="A65" s="9"/>
      <c r="B65" s="9" t="s">
        <v>64</v>
      </c>
      <c r="C65" s="9" t="s">
        <v>134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 x14ac:dyDescent="0.4">
      <c r="A66" s="9"/>
      <c r="B66" s="9" t="s">
        <v>65</v>
      </c>
      <c r="C66" s="9" t="s">
        <v>134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 x14ac:dyDescent="0.4">
      <c r="A67" s="9"/>
      <c r="B67" s="9" t="s">
        <v>66</v>
      </c>
      <c r="C67" s="9" t="s">
        <v>134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 x14ac:dyDescent="0.4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 x14ac:dyDescent="0.4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 x14ac:dyDescent="0.4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 x14ac:dyDescent="0.45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 x14ac:dyDescent="0.4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2"/>
      <c r="G72" s="58" t="s">
        <v>72</v>
      </c>
      <c r="H72" s="142"/>
      <c r="I72" s="58" t="s">
        <v>20</v>
      </c>
      <c r="J72" s="64"/>
    </row>
    <row r="73" spans="1:10" ht="21" x14ac:dyDescent="0.45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3"/>
      <c r="G73" s="58" t="s">
        <v>72</v>
      </c>
      <c r="H73" s="142"/>
      <c r="I73" s="58" t="s">
        <v>20</v>
      </c>
      <c r="J73" s="64"/>
    </row>
    <row r="74" spans="1:10" x14ac:dyDescent="0.4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2"/>
      <c r="G74" s="58" t="s">
        <v>72</v>
      </c>
      <c r="H74" s="142"/>
      <c r="I74" s="58" t="s">
        <v>20</v>
      </c>
      <c r="J74" s="64"/>
    </row>
    <row r="75" spans="1:10" x14ac:dyDescent="0.4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40"/>
      <c r="G75" s="58" t="s">
        <v>72</v>
      </c>
      <c r="H75" s="142"/>
      <c r="I75" s="58" t="s">
        <v>20</v>
      </c>
      <c r="J75" s="64"/>
    </row>
    <row r="76" spans="1:10" x14ac:dyDescent="0.4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2"/>
      <c r="G76" s="58" t="s">
        <v>72</v>
      </c>
      <c r="H76" s="142"/>
      <c r="I76" s="58" t="s">
        <v>20</v>
      </c>
      <c r="J76" s="64"/>
    </row>
    <row r="77" spans="1:10" x14ac:dyDescent="0.4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2"/>
      <c r="G77" s="58" t="s">
        <v>3</v>
      </c>
      <c r="H77" s="142"/>
      <c r="I77" s="58"/>
      <c r="J77" s="64"/>
    </row>
    <row r="78" spans="1:10" x14ac:dyDescent="0.4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2"/>
      <c r="G78" s="58" t="s">
        <v>3</v>
      </c>
      <c r="H78" s="142"/>
      <c r="I78" s="58"/>
      <c r="J78" s="65"/>
    </row>
    <row r="79" spans="1:10" x14ac:dyDescent="0.4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2"/>
      <c r="G79" s="58" t="s">
        <v>3</v>
      </c>
      <c r="H79" s="142"/>
      <c r="I79" s="58"/>
      <c r="J79" s="64"/>
    </row>
    <row r="80" spans="1:10" x14ac:dyDescent="0.4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1"/>
      <c r="G80" s="58" t="s">
        <v>3</v>
      </c>
      <c r="H80" s="142"/>
      <c r="I80" s="58"/>
      <c r="J80" s="64"/>
    </row>
    <row r="81" spans="1:12" ht="21" x14ac:dyDescent="0.45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148</v>
      </c>
      <c r="L81" s="76" t="s">
        <v>149</v>
      </c>
    </row>
    <row r="82" spans="1:12" x14ac:dyDescent="0.4">
      <c r="A82" s="9">
        <v>1</v>
      </c>
      <c r="B82" s="9" t="s">
        <v>82</v>
      </c>
      <c r="C82" s="9" t="s">
        <v>20</v>
      </c>
      <c r="D82" s="91">
        <v>0</v>
      </c>
      <c r="E82" s="91">
        <v>7500</v>
      </c>
      <c r="F82" s="57"/>
      <c r="G82" s="58" t="s">
        <v>20</v>
      </c>
      <c r="H82" s="57"/>
      <c r="I82" s="58"/>
      <c r="J82" s="9"/>
    </row>
    <row r="83" spans="1:12" x14ac:dyDescent="0.4">
      <c r="A83" s="9">
        <v>2</v>
      </c>
      <c r="B83" s="9" t="s">
        <v>83</v>
      </c>
      <c r="C83" s="9" t="s">
        <v>20</v>
      </c>
      <c r="D83" s="91"/>
      <c r="E83" s="91">
        <v>7500</v>
      </c>
      <c r="F83" s="57"/>
      <c r="G83" s="58" t="s">
        <v>20</v>
      </c>
      <c r="H83" s="57"/>
      <c r="I83" s="58"/>
      <c r="J83" s="9"/>
    </row>
    <row r="84" spans="1:12" x14ac:dyDescent="0.4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 x14ac:dyDescent="0.4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 x14ac:dyDescent="0.4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 x14ac:dyDescent="0.4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 x14ac:dyDescent="0.45">
      <c r="A88" s="1" t="s">
        <v>67</v>
      </c>
      <c r="B88" s="60"/>
      <c r="C88" s="60"/>
      <c r="D88" s="95"/>
      <c r="E88" s="95"/>
      <c r="F88" s="71" t="s">
        <v>123</v>
      </c>
      <c r="G88" s="72" t="s">
        <v>9</v>
      </c>
      <c r="H88" s="73"/>
      <c r="I88" s="77"/>
      <c r="J88" s="4"/>
    </row>
    <row r="89" spans="1:12" x14ac:dyDescent="0.4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 x14ac:dyDescent="0.4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 x14ac:dyDescent="0.4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 x14ac:dyDescent="0.4">
      <c r="A92" s="9"/>
      <c r="B92" s="13" t="s">
        <v>92</v>
      </c>
      <c r="C92" s="9" t="s">
        <v>3</v>
      </c>
      <c r="D92" s="91">
        <v>190</v>
      </c>
      <c r="E92" s="91">
        <v>190</v>
      </c>
      <c r="F92" s="57"/>
      <c r="G92" s="58" t="s">
        <v>3</v>
      </c>
      <c r="H92" s="70"/>
      <c r="I92" s="58"/>
      <c r="J92" s="64"/>
    </row>
    <row r="93" spans="1:12" x14ac:dyDescent="0.4">
      <c r="A93" s="9"/>
      <c r="B93" s="13" t="s">
        <v>93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 x14ac:dyDescent="0.4">
      <c r="A94" s="9"/>
      <c r="B94" s="13" t="s">
        <v>94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 x14ac:dyDescent="0.4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 x14ac:dyDescent="0.4">
      <c r="A96" s="9"/>
      <c r="B96" s="13" t="s">
        <v>96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 x14ac:dyDescent="0.4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 x14ac:dyDescent="0.4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 x14ac:dyDescent="0.4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 x14ac:dyDescent="0.4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 x14ac:dyDescent="0.4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/>
      <c r="G101" s="58" t="s">
        <v>102</v>
      </c>
      <c r="H101" s="57"/>
      <c r="I101" s="78"/>
      <c r="J101" s="64"/>
    </row>
    <row r="102" spans="1:10" x14ac:dyDescent="0.4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/>
      <c r="G102" s="58" t="s">
        <v>104</v>
      </c>
      <c r="H102" s="57"/>
      <c r="I102" s="78"/>
      <c r="J102" s="64"/>
    </row>
    <row r="103" spans="1:10" x14ac:dyDescent="0.4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 x14ac:dyDescent="0.4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 x14ac:dyDescent="0.45">
      <c r="A105" s="1" t="s">
        <v>122</v>
      </c>
      <c r="B105" s="60"/>
      <c r="C105" s="60"/>
      <c r="D105" s="95"/>
      <c r="E105" s="95"/>
      <c r="F105" s="71" t="s">
        <v>123</v>
      </c>
      <c r="G105" s="74" t="s">
        <v>9</v>
      </c>
      <c r="H105" s="73"/>
      <c r="I105" s="79"/>
      <c r="J105" s="4"/>
    </row>
    <row r="106" spans="1:10" x14ac:dyDescent="0.4">
      <c r="A106" s="117">
        <v>1</v>
      </c>
      <c r="B106" s="118"/>
      <c r="C106" s="9" t="s">
        <v>104</v>
      </c>
      <c r="D106" s="107"/>
      <c r="E106" s="107"/>
      <c r="F106" s="57"/>
      <c r="G106" s="58" t="s">
        <v>3</v>
      </c>
      <c r="H106" s="57"/>
      <c r="I106" s="80"/>
      <c r="J106" s="9"/>
    </row>
    <row r="107" spans="1:10" x14ac:dyDescent="0.4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 x14ac:dyDescent="0.4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 x14ac:dyDescent="0.4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 x14ac:dyDescent="0.45"/>
  <cols>
    <col min="1" max="1" width="22.875" style="99" bestFit="1" customWidth="1"/>
    <col min="2" max="2" width="12.25" style="99" bestFit="1" customWidth="1"/>
    <col min="3" max="16384" width="9" style="99"/>
  </cols>
  <sheetData>
    <row r="1" spans="1:2" x14ac:dyDescent="0.45">
      <c r="A1" s="126" t="s">
        <v>155</v>
      </c>
    </row>
    <row r="3" spans="1:2" x14ac:dyDescent="0.45">
      <c r="A3" s="123"/>
      <c r="B3" s="99" t="s">
        <v>152</v>
      </c>
    </row>
    <row r="4" spans="1:2" x14ac:dyDescent="0.45">
      <c r="A4" s="124"/>
      <c r="B4" s="99" t="s">
        <v>153</v>
      </c>
    </row>
    <row r="5" spans="1:2" x14ac:dyDescent="0.45">
      <c r="A5" s="125"/>
      <c r="B5" s="99" t="s">
        <v>154</v>
      </c>
    </row>
    <row r="6" spans="1:2" x14ac:dyDescent="0.45">
      <c r="A6" s="99" t="s">
        <v>157</v>
      </c>
    </row>
    <row r="7" spans="1:2" x14ac:dyDescent="0.45">
      <c r="A7" s="99" t="s">
        <v>158</v>
      </c>
    </row>
    <row r="8" spans="1:2" x14ac:dyDescent="0.45">
      <c r="A8" s="99" t="s">
        <v>159</v>
      </c>
    </row>
    <row r="10" spans="1:2" x14ac:dyDescent="0.45">
      <c r="A10" s="126" t="s">
        <v>156</v>
      </c>
    </row>
    <row r="11" spans="1:2" x14ac:dyDescent="0.45">
      <c r="A11" s="99" t="s">
        <v>139</v>
      </c>
      <c r="B11" s="99" t="s">
        <v>147</v>
      </c>
    </row>
    <row r="12" spans="1:2" x14ac:dyDescent="0.45">
      <c r="A12" s="99" t="s">
        <v>141</v>
      </c>
      <c r="B12" s="99">
        <v>57</v>
      </c>
    </row>
    <row r="13" spans="1:2" x14ac:dyDescent="0.45">
      <c r="A13" s="99" t="s">
        <v>140</v>
      </c>
      <c r="B13" s="99">
        <v>58</v>
      </c>
    </row>
    <row r="14" spans="1:2" x14ac:dyDescent="0.45">
      <c r="A14" s="99" t="s">
        <v>145</v>
      </c>
      <c r="B14" s="99">
        <v>32</v>
      </c>
    </row>
    <row r="15" spans="1:2" x14ac:dyDescent="0.45">
      <c r="A15" s="99" t="s">
        <v>142</v>
      </c>
      <c r="B15" s="99">
        <v>63</v>
      </c>
    </row>
    <row r="16" spans="1:2" x14ac:dyDescent="0.45">
      <c r="A16" s="99" t="s">
        <v>143</v>
      </c>
      <c r="B16" s="99">
        <v>53</v>
      </c>
    </row>
    <row r="17" spans="1:2" x14ac:dyDescent="0.45">
      <c r="A17" s="99" t="s">
        <v>144</v>
      </c>
      <c r="B17" s="99">
        <v>2</v>
      </c>
    </row>
    <row r="18" spans="1:2" x14ac:dyDescent="0.45">
      <c r="A18" s="99" t="s">
        <v>146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21"/>
  <sheetViews>
    <sheetView tabSelected="1" view="pageBreakPreview" zoomScale="120" zoomScaleNormal="100" zoomScaleSheetLayoutView="120" workbookViewId="0">
      <selection activeCell="B1" sqref="B1"/>
    </sheetView>
  </sheetViews>
  <sheetFormatPr defaultColWidth="9" defaultRowHeight="22.5" x14ac:dyDescent="0.45"/>
  <cols>
    <col min="1" max="1" width="3" style="99" customWidth="1"/>
    <col min="2" max="9" width="9" style="99"/>
    <col min="10" max="10" width="4.375" style="99" customWidth="1"/>
    <col min="11" max="11" width="11.125" style="99" bestFit="1" customWidth="1"/>
    <col min="12" max="16384" width="9" style="99"/>
  </cols>
  <sheetData>
    <row r="1" spans="1:11" ht="81.75" customHeight="1" x14ac:dyDescent="0.45"/>
    <row r="2" spans="1:11" ht="23.25" x14ac:dyDescent="0.45">
      <c r="A2" s="150" t="s">
        <v>160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23.25" x14ac:dyDescent="0.45">
      <c r="A3" s="150" t="s">
        <v>189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1" ht="23.25" x14ac:dyDescent="0.45">
      <c r="A4" s="150" t="s">
        <v>186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</row>
    <row r="5" spans="1:11" ht="23.25" x14ac:dyDescent="0.45">
      <c r="B5" s="144"/>
      <c r="C5" s="144"/>
      <c r="D5" s="144"/>
      <c r="E5" s="144"/>
      <c r="F5" s="144"/>
      <c r="G5" s="144"/>
      <c r="H5" s="144"/>
      <c r="I5" s="137" t="s">
        <v>179</v>
      </c>
      <c r="K5" s="138">
        <f>calculator!B4</f>
        <v>9120258031</v>
      </c>
    </row>
    <row r="6" spans="1:11" ht="23.25" x14ac:dyDescent="0.45">
      <c r="B6" s="131" t="s">
        <v>7</v>
      </c>
      <c r="C6" s="131"/>
      <c r="D6" s="133"/>
      <c r="E6" s="133"/>
      <c r="F6" s="133"/>
      <c r="G6" s="133"/>
      <c r="H6" s="133"/>
      <c r="I6" s="131"/>
      <c r="J6" s="133"/>
      <c r="K6" s="131" t="s">
        <v>112</v>
      </c>
    </row>
    <row r="7" spans="1:11" x14ac:dyDescent="0.45">
      <c r="B7" s="128" t="s">
        <v>185</v>
      </c>
    </row>
    <row r="8" spans="1:11" x14ac:dyDescent="0.45">
      <c r="B8" s="129" t="s">
        <v>187</v>
      </c>
    </row>
    <row r="9" spans="1:11" x14ac:dyDescent="0.45">
      <c r="B9" s="129" t="s">
        <v>188</v>
      </c>
    </row>
    <row r="10" spans="1:11" x14ac:dyDescent="0.45">
      <c r="B10" s="129" t="s">
        <v>182</v>
      </c>
    </row>
    <row r="11" spans="1:11" x14ac:dyDescent="0.45">
      <c r="B11" s="129" t="s">
        <v>161</v>
      </c>
      <c r="C11" s="129"/>
      <c r="I11" s="130"/>
      <c r="K11" s="130">
        <v>4400</v>
      </c>
    </row>
    <row r="12" spans="1:11" ht="23.25" x14ac:dyDescent="0.45">
      <c r="B12" s="136" t="s">
        <v>180</v>
      </c>
      <c r="C12" s="136"/>
      <c r="D12" s="139" t="str">
        <f>BAHTTEXT(K11)</f>
        <v>สี่พันสี่ร้อยบาทถ้วน</v>
      </c>
      <c r="E12" s="136"/>
      <c r="F12" s="136"/>
      <c r="G12" s="136"/>
      <c r="H12" s="134"/>
      <c r="I12" s="134"/>
      <c r="J12" s="134"/>
      <c r="K12" s="134"/>
    </row>
    <row r="13" spans="1:11" x14ac:dyDescent="0.45">
      <c r="A13" s="129" t="s">
        <v>163</v>
      </c>
      <c r="H13" s="135" t="s">
        <v>164</v>
      </c>
    </row>
    <row r="14" spans="1:11" x14ac:dyDescent="0.45">
      <c r="A14" s="132" t="s">
        <v>162</v>
      </c>
    </row>
    <row r="15" spans="1:11" x14ac:dyDescent="0.45">
      <c r="A15" s="129"/>
    </row>
    <row r="16" spans="1:11" x14ac:dyDescent="0.45">
      <c r="A16" s="129" t="s">
        <v>165</v>
      </c>
      <c r="B16" s="151" t="s">
        <v>166</v>
      </c>
      <c r="C16" s="151"/>
      <c r="D16" s="151"/>
      <c r="E16" s="151"/>
    </row>
    <row r="17" spans="1:11" x14ac:dyDescent="0.45">
      <c r="A17" s="129" t="s">
        <v>167</v>
      </c>
      <c r="B17" s="151" t="s">
        <v>168</v>
      </c>
      <c r="C17" s="151"/>
      <c r="D17" s="151"/>
      <c r="E17" s="151"/>
      <c r="H17" s="152" t="s">
        <v>183</v>
      </c>
      <c r="I17" s="152"/>
      <c r="J17" s="152"/>
      <c r="K17" s="152"/>
    </row>
    <row r="18" spans="1:11" x14ac:dyDescent="0.45">
      <c r="B18" s="99" t="s">
        <v>172</v>
      </c>
      <c r="F18" s="129" t="s">
        <v>169</v>
      </c>
      <c r="H18" s="151" t="s">
        <v>170</v>
      </c>
      <c r="I18" s="151"/>
      <c r="J18" s="151"/>
      <c r="K18" s="151"/>
    </row>
    <row r="19" spans="1:11" x14ac:dyDescent="0.45">
      <c r="A19" s="129" t="s">
        <v>171</v>
      </c>
      <c r="B19" s="129" t="s">
        <v>174</v>
      </c>
      <c r="H19" s="151" t="s">
        <v>173</v>
      </c>
      <c r="I19" s="151"/>
      <c r="J19" s="151"/>
      <c r="K19" s="151"/>
    </row>
    <row r="20" spans="1:11" x14ac:dyDescent="0.45">
      <c r="A20" s="129" t="s">
        <v>175</v>
      </c>
      <c r="B20" s="99" t="s">
        <v>178</v>
      </c>
      <c r="H20" s="153" t="s">
        <v>190</v>
      </c>
      <c r="I20" s="153"/>
      <c r="J20" s="153"/>
      <c r="K20" s="153"/>
    </row>
    <row r="21" spans="1:11" x14ac:dyDescent="0.45">
      <c r="A21" s="129" t="s">
        <v>176</v>
      </c>
      <c r="B21" s="129" t="s">
        <v>177</v>
      </c>
    </row>
  </sheetData>
  <mergeCells count="9">
    <mergeCell ref="A2:K2"/>
    <mergeCell ref="A3:K3"/>
    <mergeCell ref="A4:K4"/>
    <mergeCell ref="H20:K20"/>
    <mergeCell ref="H19:K19"/>
    <mergeCell ref="H18:K18"/>
    <mergeCell ref="H17:K17"/>
    <mergeCell ref="B17:E17"/>
    <mergeCell ref="B16:E16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calculator</vt:lpstr>
      <vt:lpstr>price</vt:lpstr>
      <vt:lpstr>ref</vt:lpstr>
      <vt:lpstr>qoutation</vt:lpstr>
      <vt:lpstr>Sheet1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Visit-orn Rajatanarvin</cp:lastModifiedBy>
  <cp:lastPrinted>2015-06-24T11:30:21Z</cp:lastPrinted>
  <dcterms:created xsi:type="dcterms:W3CDTF">2014-09-01T02:40:35Z</dcterms:created>
  <dcterms:modified xsi:type="dcterms:W3CDTF">2015-06-24T11:30:34Z</dcterms:modified>
</cp:coreProperties>
</file>