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\03_Study visit\201507_CSR Club\"/>
    </mc:Choice>
  </mc:AlternateContent>
  <bookViews>
    <workbookView xWindow="240" yWindow="150" windowWidth="15120" windowHeight="7995"/>
  </bookViews>
  <sheets>
    <sheet name="calculator" sheetId="1" r:id="rId1"/>
    <sheet name="price" sheetId="2" r:id="rId2"/>
    <sheet name="ref" sheetId="3" r:id="rId3"/>
    <sheet name="qoutation" sheetId="4" r:id="rId4"/>
  </sheets>
  <definedNames>
    <definedName name="price">price!$1:$1048576</definedName>
  </definedNames>
  <calcPr calcId="152511"/>
</workbook>
</file>

<file path=xl/calcChain.xml><?xml version="1.0" encoding="utf-8"?>
<calcChain xmlns="http://schemas.openxmlformats.org/spreadsheetml/2006/main">
  <c r="L57" i="1" l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56" i="1"/>
  <c r="L25" i="1"/>
  <c r="L23" i="1"/>
  <c r="L24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E35" i="2"/>
  <c r="E34" i="2"/>
  <c r="B99" i="1" l="1"/>
  <c r="E49" i="1"/>
  <c r="E50" i="1"/>
  <c r="E51" i="1"/>
  <c r="G47" i="1"/>
  <c r="G48" i="1"/>
  <c r="G46" i="1"/>
  <c r="E48" i="1"/>
  <c r="E47" i="1"/>
  <c r="E46" i="1"/>
  <c r="A114" i="1" l="1"/>
  <c r="A113" i="1"/>
  <c r="G114" i="1"/>
  <c r="C114" i="1"/>
  <c r="B114" i="1"/>
  <c r="H114" i="1" l="1"/>
  <c r="L98" i="1"/>
  <c r="L102" i="1" l="1"/>
  <c r="H4" i="1" l="1"/>
  <c r="C77" i="1" l="1"/>
  <c r="D15" i="4" l="1"/>
  <c r="B3" i="4"/>
  <c r="K2" i="4"/>
  <c r="B3" i="1" l="1"/>
  <c r="H132" i="1" s="1"/>
  <c r="C113" i="1"/>
  <c r="B113" i="1"/>
  <c r="I113" i="1"/>
  <c r="G113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6" i="1"/>
  <c r="I95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6" i="1"/>
  <c r="G95" i="1"/>
  <c r="C107" i="1"/>
  <c r="C108" i="1"/>
  <c r="J108" i="1" s="1"/>
  <c r="C109" i="1"/>
  <c r="J109" i="1" s="1"/>
  <c r="C99" i="1"/>
  <c r="C100" i="1"/>
  <c r="C101" i="1"/>
  <c r="C102" i="1"/>
  <c r="C103" i="1"/>
  <c r="C104" i="1"/>
  <c r="J104" i="1" s="1"/>
  <c r="C105" i="1"/>
  <c r="J105" i="1" s="1"/>
  <c r="C106" i="1"/>
  <c r="H106" i="1" s="1"/>
  <c r="C98" i="1"/>
  <c r="C96" i="1"/>
  <c r="J96" i="1" s="1"/>
  <c r="C95" i="1"/>
  <c r="J95" i="1" s="1"/>
  <c r="E50" i="2"/>
  <c r="E51" i="2"/>
  <c r="E49" i="2"/>
  <c r="E46" i="2"/>
  <c r="E47" i="2"/>
  <c r="E45" i="2"/>
  <c r="E42" i="2"/>
  <c r="E43" i="2"/>
  <c r="E41" i="2"/>
  <c r="E36" i="2"/>
  <c r="E37" i="2"/>
  <c r="E38" i="2"/>
  <c r="E39" i="2"/>
  <c r="E31" i="2"/>
  <c r="E32" i="2"/>
  <c r="E30" i="2"/>
  <c r="E27" i="2"/>
  <c r="E26" i="2"/>
  <c r="E23" i="2"/>
  <c r="E24" i="2"/>
  <c r="E22" i="2"/>
  <c r="I89" i="1"/>
  <c r="G88" i="1"/>
  <c r="I88" i="1"/>
  <c r="G89" i="1"/>
  <c r="G90" i="1"/>
  <c r="I90" i="1"/>
  <c r="G91" i="1"/>
  <c r="I91" i="1"/>
  <c r="I87" i="1"/>
  <c r="G87" i="1"/>
  <c r="C88" i="1"/>
  <c r="C89" i="1"/>
  <c r="C90" i="1"/>
  <c r="C91" i="1"/>
  <c r="C87" i="1"/>
  <c r="I76" i="1"/>
  <c r="I77" i="1"/>
  <c r="I78" i="1"/>
  <c r="I79" i="1"/>
  <c r="I80" i="1"/>
  <c r="I81" i="1"/>
  <c r="I82" i="1"/>
  <c r="I83" i="1"/>
  <c r="G76" i="1"/>
  <c r="G77" i="1"/>
  <c r="G78" i="1"/>
  <c r="G79" i="1"/>
  <c r="G80" i="1"/>
  <c r="G81" i="1"/>
  <c r="G82" i="1"/>
  <c r="G83" i="1"/>
  <c r="I75" i="1"/>
  <c r="G75" i="1"/>
  <c r="E76" i="1"/>
  <c r="E77" i="1"/>
  <c r="E78" i="1"/>
  <c r="E79" i="1"/>
  <c r="C76" i="1"/>
  <c r="H76" i="1" s="1"/>
  <c r="C78" i="1"/>
  <c r="C79" i="1"/>
  <c r="C80" i="1"/>
  <c r="C81" i="1"/>
  <c r="C82" i="1"/>
  <c r="C83" i="1"/>
  <c r="J83" i="1" s="1"/>
  <c r="E75" i="1"/>
  <c r="C75" i="1"/>
  <c r="E70" i="2"/>
  <c r="E69" i="2"/>
  <c r="I70" i="1" s="1"/>
  <c r="E64" i="2"/>
  <c r="E65" i="2"/>
  <c r="I66" i="1" s="1"/>
  <c r="E66" i="2"/>
  <c r="E67" i="2"/>
  <c r="E63" i="2"/>
  <c r="I64" i="1" s="1"/>
  <c r="I71" i="1"/>
  <c r="G71" i="1"/>
  <c r="G70" i="1"/>
  <c r="I68" i="1"/>
  <c r="J68" i="1" s="1"/>
  <c r="G68" i="1"/>
  <c r="I67" i="1"/>
  <c r="G67" i="1"/>
  <c r="G66" i="1"/>
  <c r="H66" i="1" s="1"/>
  <c r="I65" i="1"/>
  <c r="G65" i="1"/>
  <c r="G64" i="1"/>
  <c r="G57" i="1"/>
  <c r="G58" i="1"/>
  <c r="G59" i="1"/>
  <c r="G60" i="1"/>
  <c r="G61" i="1"/>
  <c r="G62" i="1"/>
  <c r="G56" i="1"/>
  <c r="E71" i="1"/>
  <c r="E70" i="1"/>
  <c r="E68" i="1"/>
  <c r="E67" i="1"/>
  <c r="E66" i="1"/>
  <c r="E65" i="1"/>
  <c r="E64" i="1"/>
  <c r="E57" i="1"/>
  <c r="E58" i="1"/>
  <c r="E59" i="1"/>
  <c r="E60" i="1"/>
  <c r="E61" i="1"/>
  <c r="E62" i="1"/>
  <c r="E56" i="1"/>
  <c r="C71" i="1"/>
  <c r="C70" i="1"/>
  <c r="C68" i="1"/>
  <c r="C67" i="1"/>
  <c r="C66" i="1"/>
  <c r="C65" i="1"/>
  <c r="C64" i="1"/>
  <c r="C57" i="1"/>
  <c r="C58" i="1"/>
  <c r="C59" i="1"/>
  <c r="C60" i="1"/>
  <c r="C61" i="1"/>
  <c r="C62" i="1"/>
  <c r="C56" i="1"/>
  <c r="J82" i="1" l="1"/>
  <c r="H88" i="1"/>
  <c r="H99" i="1"/>
  <c r="H64" i="1"/>
  <c r="H109" i="1"/>
  <c r="H59" i="1"/>
  <c r="H71" i="1"/>
  <c r="J107" i="1"/>
  <c r="H61" i="1"/>
  <c r="H68" i="1"/>
  <c r="K68" i="1" s="1"/>
  <c r="J71" i="1"/>
  <c r="J66" i="1"/>
  <c r="K66" i="1" s="1"/>
  <c r="J75" i="1"/>
  <c r="H81" i="1"/>
  <c r="J103" i="1"/>
  <c r="J106" i="1"/>
  <c r="K106" i="1" s="1"/>
  <c r="J102" i="1"/>
  <c r="J90" i="1"/>
  <c r="J76" i="1"/>
  <c r="K76" i="1" s="1"/>
  <c r="H62" i="1"/>
  <c r="J67" i="1"/>
  <c r="H70" i="1"/>
  <c r="J64" i="1"/>
  <c r="J80" i="1"/>
  <c r="H75" i="1"/>
  <c r="H90" i="1"/>
  <c r="K90" i="1" s="1"/>
  <c r="J89" i="1"/>
  <c r="J65" i="1"/>
  <c r="H67" i="1"/>
  <c r="K67" i="1" s="1"/>
  <c r="H103" i="1"/>
  <c r="J70" i="1"/>
  <c r="J91" i="1"/>
  <c r="K91" i="1" s="1"/>
  <c r="H89" i="1"/>
  <c r="H58" i="1"/>
  <c r="H65" i="1"/>
  <c r="H82" i="1"/>
  <c r="K82" i="1" s="1"/>
  <c r="H91" i="1"/>
  <c r="J88" i="1"/>
  <c r="K88" i="1" s="1"/>
  <c r="H100" i="1"/>
  <c r="H102" i="1"/>
  <c r="K102" i="1" s="1"/>
  <c r="K109" i="1"/>
  <c r="H98" i="1"/>
  <c r="J101" i="1"/>
  <c r="K75" i="1"/>
  <c r="H107" i="1"/>
  <c r="H104" i="1"/>
  <c r="K104" i="1" s="1"/>
  <c r="H101" i="1"/>
  <c r="K101" i="1" s="1"/>
  <c r="H105" i="1"/>
  <c r="K105" i="1" s="1"/>
  <c r="J100" i="1"/>
  <c r="H83" i="1"/>
  <c r="K83" i="1" s="1"/>
  <c r="H95" i="1"/>
  <c r="K95" i="1" s="1"/>
  <c r="H77" i="1"/>
  <c r="J77" i="1"/>
  <c r="H78" i="1"/>
  <c r="J78" i="1"/>
  <c r="H57" i="1"/>
  <c r="J98" i="1"/>
  <c r="J99" i="1"/>
  <c r="K99" i="1" s="1"/>
  <c r="H79" i="1"/>
  <c r="H108" i="1"/>
  <c r="K108" i="1" s="1"/>
  <c r="H96" i="1"/>
  <c r="K96" i="1" s="1"/>
  <c r="J87" i="1"/>
  <c r="H87" i="1"/>
  <c r="J81" i="1"/>
  <c r="K81" i="1" s="1"/>
  <c r="H80" i="1"/>
  <c r="J79" i="1"/>
  <c r="H60" i="1"/>
  <c r="H56" i="1"/>
  <c r="H113" i="1"/>
  <c r="H117" i="1" s="1"/>
  <c r="J113" i="1"/>
  <c r="J117" i="1" s="1"/>
  <c r="L55" i="2"/>
  <c r="E19" i="2"/>
  <c r="I24" i="1" s="1"/>
  <c r="E20" i="2"/>
  <c r="I25" i="1" s="1"/>
  <c r="E18" i="2"/>
  <c r="I23" i="1" s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3" i="1"/>
  <c r="I32" i="1"/>
  <c r="I31" i="1"/>
  <c r="I29" i="1"/>
  <c r="I28" i="1"/>
  <c r="I27" i="1"/>
  <c r="G51" i="1"/>
  <c r="G50" i="1"/>
  <c r="G49" i="1"/>
  <c r="G44" i="1"/>
  <c r="G43" i="1"/>
  <c r="G42" i="1"/>
  <c r="G41" i="1"/>
  <c r="G40" i="1"/>
  <c r="G39" i="1"/>
  <c r="G37" i="1"/>
  <c r="G36" i="1"/>
  <c r="G35" i="1"/>
  <c r="G33" i="1"/>
  <c r="G32" i="1"/>
  <c r="G31" i="1"/>
  <c r="G29" i="1"/>
  <c r="G28" i="1"/>
  <c r="G27" i="1"/>
  <c r="G24" i="1"/>
  <c r="G25" i="1"/>
  <c r="G23" i="1"/>
  <c r="E44" i="1"/>
  <c r="E43" i="1"/>
  <c r="E42" i="1"/>
  <c r="E41" i="1"/>
  <c r="E40" i="1"/>
  <c r="E39" i="1"/>
  <c r="E37" i="1"/>
  <c r="E36" i="1"/>
  <c r="E35" i="1"/>
  <c r="E33" i="1"/>
  <c r="E32" i="1"/>
  <c r="E31" i="1"/>
  <c r="E29" i="1"/>
  <c r="E28" i="1"/>
  <c r="E27" i="1"/>
  <c r="E24" i="1"/>
  <c r="E25" i="1"/>
  <c r="E23" i="1"/>
  <c r="C51" i="1"/>
  <c r="C50" i="1"/>
  <c r="C49" i="1"/>
  <c r="C48" i="1"/>
  <c r="C47" i="1"/>
  <c r="C46" i="1"/>
  <c r="H46" i="1" s="1"/>
  <c r="C44" i="1"/>
  <c r="C43" i="1"/>
  <c r="C42" i="1"/>
  <c r="C41" i="1"/>
  <c r="C40" i="1"/>
  <c r="C39" i="1"/>
  <c r="C37" i="1"/>
  <c r="C36" i="1"/>
  <c r="C35" i="1"/>
  <c r="C33" i="1"/>
  <c r="C32" i="1"/>
  <c r="C31" i="1"/>
  <c r="C29" i="1"/>
  <c r="C28" i="1"/>
  <c r="C27" i="1"/>
  <c r="C24" i="1"/>
  <c r="C25" i="1"/>
  <c r="C23" i="1"/>
  <c r="K70" i="1" l="1"/>
  <c r="K89" i="1"/>
  <c r="K64" i="1"/>
  <c r="K103" i="1"/>
  <c r="K71" i="1"/>
  <c r="K107" i="1"/>
  <c r="K65" i="1"/>
  <c r="K100" i="1"/>
  <c r="H92" i="1"/>
  <c r="H125" i="1" s="1"/>
  <c r="J92" i="1"/>
  <c r="H127" i="1"/>
  <c r="K117" i="1"/>
  <c r="K113" i="1"/>
  <c r="J110" i="1"/>
  <c r="K98" i="1"/>
  <c r="K77" i="1"/>
  <c r="K78" i="1"/>
  <c r="H72" i="1"/>
  <c r="H123" i="1" s="1"/>
  <c r="H24" i="1"/>
  <c r="K79" i="1"/>
  <c r="H84" i="1"/>
  <c r="H124" i="1" s="1"/>
  <c r="H110" i="1"/>
  <c r="K87" i="1"/>
  <c r="K80" i="1"/>
  <c r="J84" i="1"/>
  <c r="H36" i="1"/>
  <c r="H25" i="1"/>
  <c r="H35" i="1"/>
  <c r="H44" i="1"/>
  <c r="J51" i="1"/>
  <c r="E56" i="2"/>
  <c r="I57" i="1" s="1"/>
  <c r="J57" i="1" s="1"/>
  <c r="K57" i="1" s="1"/>
  <c r="E60" i="2"/>
  <c r="I61" i="1" s="1"/>
  <c r="J61" i="1" s="1"/>
  <c r="K61" i="1" s="1"/>
  <c r="E57" i="2"/>
  <c r="I58" i="1" s="1"/>
  <c r="J58" i="1" s="1"/>
  <c r="K58" i="1" s="1"/>
  <c r="E61" i="2"/>
  <c r="I62" i="1" s="1"/>
  <c r="J62" i="1" s="1"/>
  <c r="K62" i="1" s="1"/>
  <c r="E58" i="2"/>
  <c r="I59" i="1" s="1"/>
  <c r="J59" i="1" s="1"/>
  <c r="K59" i="1" s="1"/>
  <c r="E55" i="2"/>
  <c r="I56" i="1" s="1"/>
  <c r="J56" i="1" s="1"/>
  <c r="E59" i="2"/>
  <c r="I60" i="1" s="1"/>
  <c r="J60" i="1" s="1"/>
  <c r="K60" i="1" s="1"/>
  <c r="H29" i="1"/>
  <c r="H40" i="1"/>
  <c r="H41" i="1"/>
  <c r="H50" i="1"/>
  <c r="J49" i="1"/>
  <c r="J24" i="1"/>
  <c r="J31" i="1"/>
  <c r="J36" i="1"/>
  <c r="J41" i="1"/>
  <c r="J46" i="1"/>
  <c r="K46" i="1" s="1"/>
  <c r="J50" i="1"/>
  <c r="H49" i="1"/>
  <c r="H31" i="1"/>
  <c r="J28" i="1"/>
  <c r="J33" i="1"/>
  <c r="J39" i="1"/>
  <c r="J43" i="1"/>
  <c r="H39" i="1"/>
  <c r="H48" i="1"/>
  <c r="J29" i="1"/>
  <c r="J40" i="1"/>
  <c r="J27" i="1"/>
  <c r="J32" i="1"/>
  <c r="J37" i="1"/>
  <c r="J42" i="1"/>
  <c r="H28" i="1"/>
  <c r="H33" i="1"/>
  <c r="K33" i="1" s="1"/>
  <c r="H43" i="1"/>
  <c r="J35" i="1"/>
  <c r="J44" i="1"/>
  <c r="H27" i="1"/>
  <c r="H32" i="1"/>
  <c r="H37" i="1"/>
  <c r="H42" i="1"/>
  <c r="H47" i="1"/>
  <c r="H51" i="1"/>
  <c r="H23" i="1"/>
  <c r="J47" i="1"/>
  <c r="J48" i="1"/>
  <c r="J25" i="1"/>
  <c r="J23" i="1"/>
  <c r="I9" i="1"/>
  <c r="I10" i="1"/>
  <c r="I11" i="1"/>
  <c r="I12" i="1"/>
  <c r="I13" i="1"/>
  <c r="I14" i="1"/>
  <c r="I15" i="1"/>
  <c r="I16" i="1"/>
  <c r="I17" i="1"/>
  <c r="I18" i="1"/>
  <c r="I8" i="1"/>
  <c r="G9" i="1"/>
  <c r="G10" i="1"/>
  <c r="G11" i="1"/>
  <c r="G12" i="1"/>
  <c r="G13" i="1"/>
  <c r="G14" i="1"/>
  <c r="G15" i="1"/>
  <c r="G16" i="1"/>
  <c r="G17" i="1"/>
  <c r="G18" i="1"/>
  <c r="G8" i="1"/>
  <c r="E12" i="1"/>
  <c r="H12" i="1" s="1"/>
  <c r="E13" i="1"/>
  <c r="E14" i="1"/>
  <c r="E15" i="1"/>
  <c r="E16" i="1"/>
  <c r="E17" i="1"/>
  <c r="E18" i="1"/>
  <c r="C13" i="1"/>
  <c r="C14" i="1"/>
  <c r="C15" i="1"/>
  <c r="C16" i="1"/>
  <c r="C17" i="1"/>
  <c r="C18" i="1"/>
  <c r="E9" i="1"/>
  <c r="E10" i="1"/>
  <c r="E11" i="1"/>
  <c r="E8" i="1"/>
  <c r="C9" i="1"/>
  <c r="C10" i="1"/>
  <c r="C11" i="1"/>
  <c r="C8" i="1"/>
  <c r="K92" i="1" l="1"/>
  <c r="K110" i="1"/>
  <c r="K24" i="1"/>
  <c r="K84" i="1"/>
  <c r="K43" i="1"/>
  <c r="K35" i="1"/>
  <c r="K31" i="1"/>
  <c r="J72" i="1"/>
  <c r="K56" i="1"/>
  <c r="K72" i="1" s="1"/>
  <c r="K25" i="1"/>
  <c r="K44" i="1"/>
  <c r="K41" i="1"/>
  <c r="K49" i="1"/>
  <c r="K50" i="1"/>
  <c r="K51" i="1"/>
  <c r="K36" i="1"/>
  <c r="K27" i="1"/>
  <c r="K39" i="1"/>
  <c r="K42" i="1"/>
  <c r="K28" i="1"/>
  <c r="K40" i="1"/>
  <c r="K29" i="1"/>
  <c r="K37" i="1"/>
  <c r="K32" i="1"/>
  <c r="H16" i="1"/>
  <c r="H15" i="1"/>
  <c r="H11" i="1"/>
  <c r="J18" i="1"/>
  <c r="J14" i="1"/>
  <c r="K48" i="1"/>
  <c r="H18" i="1"/>
  <c r="H14" i="1"/>
  <c r="J17" i="1"/>
  <c r="J13" i="1"/>
  <c r="K47" i="1"/>
  <c r="J11" i="1"/>
  <c r="J15" i="1"/>
  <c r="H17" i="1"/>
  <c r="H13" i="1"/>
  <c r="J16" i="1"/>
  <c r="J12" i="1"/>
  <c r="K23" i="1"/>
  <c r="J10" i="1"/>
  <c r="H10" i="1"/>
  <c r="J9" i="1"/>
  <c r="H9" i="1"/>
  <c r="J8" i="1"/>
  <c r="H8" i="1"/>
  <c r="B127" i="1"/>
  <c r="B126" i="1"/>
  <c r="J127" i="1"/>
  <c r="K14" i="1" l="1"/>
  <c r="K10" i="1"/>
  <c r="K17" i="1"/>
  <c r="K15" i="1"/>
  <c r="K9" i="1"/>
  <c r="K11" i="1"/>
  <c r="K13" i="1"/>
  <c r="K18" i="1"/>
  <c r="H19" i="1"/>
  <c r="H121" i="1" s="1"/>
  <c r="J19" i="1"/>
  <c r="K12" i="1"/>
  <c r="K16" i="1"/>
  <c r="K8" i="1"/>
  <c r="K19" i="1" l="1"/>
  <c r="H126" i="1"/>
  <c r="J126" i="1"/>
  <c r="J124" i="1"/>
  <c r="J123" i="1"/>
  <c r="J52" i="1"/>
  <c r="J122" i="1" s="1"/>
  <c r="K52" i="1"/>
  <c r="H52" i="1"/>
  <c r="H122" i="1" s="1"/>
  <c r="J121" i="1"/>
  <c r="J125" i="1"/>
  <c r="H128" i="1" l="1"/>
  <c r="J128" i="1"/>
  <c r="J130" i="1" s="1"/>
  <c r="H134" i="1" s="1"/>
  <c r="H129" i="1" l="1"/>
  <c r="H130" i="1" s="1"/>
  <c r="H136" i="1" l="1"/>
  <c r="H135" i="1"/>
  <c r="H137" i="1" s="1"/>
  <c r="H133" i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<sst xmlns="http://schemas.openxmlformats.org/spreadsheetml/2006/main" count="759" uniqueCount="220">
  <si>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</si>
  <si>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</si>
  <si>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</si>
  <si>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</si>
  <si>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</si>
  <si>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</si>
  <si>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</si>
  <si>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</si>
  <si>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</si>
  <si>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</si>
  <si>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</si>
  <si>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</si>
  <si>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</si>
  <si>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</si>
  <si>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</si>
  <si>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</si>
  <si>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</si>
  <si>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</si>
  <si>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ห้องเดี่ยว High Season</t>
  </si>
  <si>
    <t>ห้อง</t>
  </si>
  <si>
    <t>วัน</t>
  </si>
  <si>
    <t>ห้องคู่ High Season</t>
  </si>
  <si>
    <t>ห้องเดี่ยว Low Season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</si>
  <si>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</si>
  <si>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</si>
  <si>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</si>
  <si>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</si>
  <si>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</si>
  <si>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</si>
  <si>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</si>
  <si>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</si>
  <si>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</si>
  <si>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</si>
  <si>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</si>
  <si>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อาหารเช้า (ถ้ารวมกับห้องพักแล้วไม่ต้องคิด)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</si>
  <si>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</si>
  <si>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</si>
  <si>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</si>
  <si>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</si>
  <si>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</si>
  <si>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</si>
  <si>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อาหารว่างช่วงดึก</t>
  </si>
  <si>
    <t>อาหารเช้า</t>
  </si>
  <si>
    <t>อาหารว่างปางมะหัน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</si>
  <si>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</si>
  <si>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</si>
  <si>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</si>
  <si>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</si>
  <si>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</si>
  <si>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</si>
  <si>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</si>
  <si>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</si>
  <si>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</si>
  <si>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</si>
  <si>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</si>
  <si>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</si>
  <si>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</si>
  <si>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</si>
  <si>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</si>
  <si>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</si>
  <si>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</si>
  <si>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</si>
  <si>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</si>
  <si>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</si>
  <si>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</si>
  <si>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</si>
  <si>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</si>
  <si>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</si>
  <si>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</si>
  <si>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</si>
  <si>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</si>
  <si>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</si>
  <si>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</si>
  <si>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</si>
  <si>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</si>
  <si>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</si>
  <si>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</si>
  <si>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</si>
  <si>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</si>
  <si>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</si>
  <si>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</si>
  <si>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</si>
  <si>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</si>
  <si>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</si>
  <si>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</si>
  <si>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</si>
  <si>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</si>
  <si>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</si>
  <si>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</si>
  <si>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</si>
  <si>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</si>
  <si>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</si>
  <si>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</si>
  <si>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</si>
  <si>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</si>
  <si>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</si>
  <si>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</si>
  <si>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</si>
  <si>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</si>
  <si>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</si>
  <si>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</si>
  <si>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</si>
  <si>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</si>
  <si>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</si>
  <si>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</si>
  <si>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</si>
  <si>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</si>
  <si>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</si>
  <si>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</si>
  <si>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</si>
  <si>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</si>
  <si>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</si>
  <si>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</si>
  <si>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</si>
  <si>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</si>
  <si>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</si>
  <si>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</si>
  <si>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</si>
  <si>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</si>
  <si>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</si>
  <si>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</si>
  <si>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</si>
  <si>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</si>
  <si>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</si>
  <si>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</si>
  <si>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</si>
  <si>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</si>
  <si>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</si>
  <si>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</si>
  <si>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</si>
  <si>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</si>
  <si>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</si>
  <si>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</si>
  <si>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</si>
  <si>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</si>
  <si>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</si>
  <si>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</si>
  <si>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</si>
  <si>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</si>
  <si>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</si>
  <si>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</si>
  <si>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</si>
  <si>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</si>
  <si>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</si>
  <si>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</si>
  <si>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</si>
  <si>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</si>
  <si>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</si>
  <si>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</si>
  <si>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</si>
  <si>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</si>
  <si>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</si>
  <si>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</si>
  <si>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</si>
  <si>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</si>
  <si>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</si>
  <si>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>- กิจกรรมศึกษาดูงานการพัฒนาขั้นต้นน้ำ-กลางน้ำ-ปลายน้ำ</t>
  </si>
  <si>
    <t>- ค่าวิทยากรและเอกสารประกอบการดูงาน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</si>
  <si>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</si>
  <si>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</si>
  <si>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</si>
  <si>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</si>
  <si>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</si>
  <si>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</si>
  <si>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</si>
  <si>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</si>
  <si>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</si>
  <si>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</si>
  <si>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</si>
  <si>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</si>
  <si>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</si>
  <si>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</si>
  <si>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                                      </t>
  </si>
  <si>
    <t xml:space="preserve"> 19 สิงหาคม 2557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</si>
  <si>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</si>
  <si>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</si>
  <si>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</si>
  <si>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</si>
  <si>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</si>
  <si>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ระหว่างวันที่ 14-16 พฤศจิกายน 2557</t>
  </si>
  <si>
    <t>ห้องคู่ Low Season</t>
  </si>
  <si>
    <t>ราคาห้องรวมอาหารเช้าแล้ว</t>
  </si>
  <si>
    <t>ห้องเดี่ยวรวมอาหารเช้า</t>
  </si>
  <si>
    <t>ทำฝาย</t>
  </si>
  <si>
    <t>การแสดงของชนเผ่า</t>
  </si>
  <si>
    <t>CSR Club</t>
  </si>
  <si>
    <t>912-02-58-009</t>
  </si>
  <si>
    <t>อาหารวันที่ 10 ก.ค.</t>
  </si>
  <si>
    <t>อาหารวันที่ 11 ก.ค.</t>
  </si>
  <si>
    <t>อาหารวันที่ 12 ก.ค.</t>
  </si>
  <si>
    <t>อาหารกลางวันปางมะหัน</t>
  </si>
  <si>
    <t>อาหารกลางวัน (ครัวตำหนัก)</t>
  </si>
  <si>
    <t>อาหารเย็น (ครัวตำหนัก)</t>
  </si>
  <si>
    <t>ช่วงดึก (คลับ 31)</t>
  </si>
  <si>
    <t>อาหารเช้า (ครัวตำหนัก)</t>
  </si>
  <si>
    <t>อาหารเช้าดอยตุง</t>
  </si>
  <si>
    <t>อาหารเย็นดอยตุง (ศาลาลีลาวดี พร้อมการแสดง)</t>
  </si>
  <si>
    <t>ช่วงเช้า (ปางมะหัน)</t>
  </si>
  <si>
    <t>ช่วงบ่าย (ปางมะหัน)</t>
  </si>
  <si>
    <t>อาหรเช้า (ครัวตำหนัก)</t>
  </si>
  <si>
    <t>เย็นวันที่ 10 และบ่ายวันที่ 12</t>
  </si>
  <si>
    <t>จนท.รับคณะ 1 คัน แขกนั่งคันละ 3 คน 6 คัน</t>
  </si>
  <si>
    <t>ส่วนล่วงหน้า</t>
  </si>
  <si>
    <t>ครัวตำหนัก</t>
  </si>
  <si>
    <t>คลับ 31</t>
  </si>
  <si>
    <t>ดอยตุง</t>
  </si>
  <si>
    <t>ลีลาวดี</t>
  </si>
  <si>
    <t>ปางมะหัน: ทานที่ฝาย</t>
  </si>
  <si>
    <t>อาหารมื้อหลักวันที่ 10 ก.ค.</t>
  </si>
  <si>
    <t>อาหารว่างวันที่ 10 ก.ค.</t>
  </si>
  <si>
    <t>อาหารมื้อหลักวันที่ 11 ก.ค.</t>
  </si>
  <si>
    <t>อาหารว่างวันที่ 11 ก.ค.</t>
  </si>
  <si>
    <t>อาหารมื้อหลักวันที่ 12 ก.ค.</t>
  </si>
  <si>
    <t xml:space="preserve">ค่าใช้จ่ายในการศึกษาดูงานจำนวน 17 ท่าน </t>
  </si>
  <si>
    <t xml:space="preserve">- อาหาร (จำนวน 10 มื้อ: อาหารกลางวัน 3 มื้อ อาหารเย็น 2 มื้อ และอาหารว่าง  5 มื้อ) </t>
  </si>
  <si>
    <t>- การเดินทางตลอดระยะเวลาในการศึกษาดูงาน (รถตู้ 2 คัน จำนวน 2 วัน รถ 4WD  6 คัน  จำนวน 1 วัน)</t>
  </si>
  <si>
    <t>- กิจกรรมการสร้างฝายร่วมกับชุมชน</t>
  </si>
  <si>
    <t>- ค่าการแสดงชนเผ่า</t>
  </si>
  <si>
    <t>(นางอมรรัตน์ บังคมเนตร)</t>
  </si>
  <si>
    <t xml:space="preserve">- ที่พักดอยตุงลอด์จจำนวน 2 คืน  (รวมอาหารเช้า)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</si>
</sst>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  <font>
      <b/>
      <sz val="14"/>
      <color rgb="FFFF0000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55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9" fontId="3" fillId="0" borderId="0" xfId="2" applyFont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165" fontId="2" fillId="3" borderId="9" xfId="1" applyNumberFormat="1" applyFont="1" applyFill="1" applyBorder="1" applyAlignment="1"/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5" fillId="2" borderId="0" xfId="0" applyFont="1" applyFill="1" applyAlignment="1">
      <alignment horizontal="left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23" fillId="0" borderId="0" xfId="0" applyFont="1"/>
    <xf numFmtId="0" fontId="13" fillId="7" borderId="0" xfId="0" applyFont="1" applyFill="1"/>
    <xf numFmtId="0" fontId="13" fillId="0" borderId="0" xfId="0" applyFont="1" applyAlignment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4" fillId="0" borderId="0" xfId="0" applyFont="1"/>
    <xf numFmtId="3" fontId="25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6" fillId="4" borderId="2" xfId="0" applyFont="1" applyFill="1" applyBorder="1" applyAlignment="1"/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165" fontId="3" fillId="0" borderId="17" xfId="1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0" fontId="11" fillId="0" borderId="0" xfId="0" applyFont="1" applyFill="1"/>
    <xf numFmtId="165" fontId="27" fillId="6" borderId="5" xfId="1" applyNumberFormat="1" applyFont="1" applyFill="1" applyBorder="1"/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3" fontId="3" fillId="0" borderId="0" xfId="0" applyNumberFormat="1" applyFont="1"/>
    <xf numFmtId="0" fontId="13" fillId="0" borderId="0" xfId="0" quotePrefix="1" applyFont="1" applyAlignment="1">
      <alignment vertical="center"/>
    </xf>
    <xf numFmtId="0" fontId="24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37"/>
  <sheetViews>
    <sheetView tabSelected="1" workbookViewId="0">
      <pane ySplit="4" topLeftCell="A5" activePane="bottomLeft" state="frozen"/>
      <selection pane="bottomLeft" activeCell="B19" sqref="B19"/>
    </sheetView>
  </sheetViews>
  <sheetFormatPr defaultColWidth="9" defaultRowHeight="20.25"/>
  <cols>
    <col min="1" max="1" width="20.85546875" style="5" customWidth="1"/>
    <col min="2" max="2" width="31.7109375" style="5" bestFit="1" customWidth="1"/>
    <col min="3" max="3" width="15.5703125" style="5" bestFit="1" customWidth="1"/>
    <col min="4" max="4" width="7.85546875" style="5" bestFit="1" customWidth="1"/>
    <col min="5" max="5" width="8.28515625" style="5" bestFit="1" customWidth="1"/>
    <col min="6" max="6" width="7.28515625" style="5" bestFit="1" customWidth="1"/>
    <col min="7" max="7" width="17" style="5" bestFit="1" customWidth="1"/>
    <col min="8" max="8" width="8.5703125" style="5" bestFit="1" customWidth="1"/>
    <col min="9" max="9" width="13.42578125" style="5" hidden="1" customWidth="1"/>
    <col min="10" max="11" width="6.85546875" style="5" hidden="1" customWidth="1"/>
    <col min="12" max="12" width="16.5703125" style="5" customWidth="1"/>
    <col min="13" max="16384" width="9" style="5"/>
  </cols>
  <sheetData>
    <row r="1" spans="1:12" ht="21">
      <c r="A1" s="144" t="s">
        <v>110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ht="21">
      <c r="A2" s="5" t="s">
        <v>0</v>
      </c>
      <c r="B2" s="98" t="s">
        <v>185</v>
      </c>
      <c r="F2" s="5" t="s">
        <v>4</v>
      </c>
      <c r="G2" s="80">
        <v>42195</v>
      </c>
    </row>
    <row r="3" spans="1:12" ht="21">
      <c r="A3" s="5" t="s">
        <v>2</v>
      </c>
      <c r="B3" s="97">
        <f>price!F2</f>
        <v>17</v>
      </c>
      <c r="C3" s="5" t="s">
        <v>3</v>
      </c>
      <c r="F3" s="5" t="s">
        <v>5</v>
      </c>
      <c r="G3" s="80">
        <v>42197</v>
      </c>
    </row>
    <row r="4" spans="1:12" ht="21">
      <c r="A4" s="5" t="s">
        <v>128</v>
      </c>
      <c r="B4" s="120" t="s">
        <v>186</v>
      </c>
      <c r="F4" s="5" t="s">
        <v>126</v>
      </c>
      <c r="H4" s="142" t="str">
        <f>1+ DATEDIF(G2,G3,"d")&amp;" วัน"</f>
        <v>3 วัน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127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">
        <v>17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hidden="1" customHeight="1">
      <c r="A8" s="9"/>
      <c r="B8" s="13" t="s">
        <v>18</v>
      </c>
      <c r="C8" s="10">
        <f>price!F5</f>
        <v>0</v>
      </c>
      <c r="D8" s="11" t="s">
        <v>19</v>
      </c>
      <c r="E8" s="10">
        <f>price!H5</f>
        <v>0</v>
      </c>
      <c r="F8" s="11" t="s">
        <v>125</v>
      </c>
      <c r="G8" s="14">
        <f>price!D5</f>
        <v>1600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hidden="1" customHeight="1">
      <c r="A9" s="9"/>
      <c r="B9" s="13" t="s">
        <v>21</v>
      </c>
      <c r="C9" s="10">
        <f>price!F6</f>
        <v>0</v>
      </c>
      <c r="D9" s="11" t="s">
        <v>19</v>
      </c>
      <c r="E9" s="10">
        <f>price!H6</f>
        <v>0</v>
      </c>
      <c r="F9" s="11" t="s">
        <v>125</v>
      </c>
      <c r="G9" s="14">
        <f>price!D6</f>
        <v>1800</v>
      </c>
      <c r="H9" s="15">
        <f t="shared" ref="H9:H18" si="0">G9*C9*E9</f>
        <v>0</v>
      </c>
      <c r="I9" s="14">
        <f>price!E6</f>
        <v>1100</v>
      </c>
      <c r="J9" s="16">
        <f t="shared" ref="J9:J18" si="1">I9*C9*E9</f>
        <v>0</v>
      </c>
      <c r="K9" s="17">
        <f t="shared" ref="K9:K19" si="2">H9-J9</f>
        <v>0</v>
      </c>
      <c r="L9" s="9"/>
    </row>
    <row r="10" spans="1:12" ht="20.100000000000001" customHeight="1">
      <c r="A10" s="9"/>
      <c r="B10" s="13" t="s">
        <v>22</v>
      </c>
      <c r="C10" s="10">
        <f>price!F7</f>
        <v>7</v>
      </c>
      <c r="D10" s="11" t="s">
        <v>19</v>
      </c>
      <c r="E10" s="10">
        <f>price!H7</f>
        <v>2</v>
      </c>
      <c r="F10" s="11" t="s">
        <v>125</v>
      </c>
      <c r="G10" s="14">
        <f>price!D7</f>
        <v>1400</v>
      </c>
      <c r="H10" s="15">
        <f t="shared" si="0"/>
        <v>19600</v>
      </c>
      <c r="I10" s="14">
        <f>price!E7</f>
        <v>950</v>
      </c>
      <c r="J10" s="16">
        <f t="shared" si="1"/>
        <v>13300</v>
      </c>
      <c r="K10" s="17">
        <f t="shared" si="2"/>
        <v>6300</v>
      </c>
      <c r="L10" s="9"/>
    </row>
    <row r="11" spans="1:12" ht="20.100000000000001" customHeight="1">
      <c r="A11" s="9"/>
      <c r="B11" s="13" t="s">
        <v>180</v>
      </c>
      <c r="C11" s="10">
        <f>price!F8</f>
        <v>5</v>
      </c>
      <c r="D11" s="11" t="s">
        <v>19</v>
      </c>
      <c r="E11" s="10">
        <f>price!H8</f>
        <v>2</v>
      </c>
      <c r="F11" s="11" t="s">
        <v>125</v>
      </c>
      <c r="G11" s="14">
        <f>price!D8</f>
        <v>1600</v>
      </c>
      <c r="H11" s="15">
        <f t="shared" si="0"/>
        <v>16000</v>
      </c>
      <c r="I11" s="14">
        <f>price!E8</f>
        <v>1100</v>
      </c>
      <c r="J11" s="16">
        <f t="shared" si="1"/>
        <v>11000</v>
      </c>
      <c r="K11" s="17">
        <f t="shared" si="2"/>
        <v>5000</v>
      </c>
      <c r="L11" s="9"/>
    </row>
    <row r="12" spans="1:12" ht="20.100000000000001" hidden="1" customHeight="1">
      <c r="A12" s="9">
        <v>2</v>
      </c>
      <c r="B12" s="9" t="s">
        <v>23</v>
      </c>
      <c r="C12" s="10">
        <v>15</v>
      </c>
      <c r="D12" s="11" t="s">
        <v>19</v>
      </c>
      <c r="E12" s="10">
        <f>price!H9</f>
        <v>0</v>
      </c>
      <c r="F12" s="11" t="s">
        <v>125</v>
      </c>
      <c r="G12" s="14">
        <f>price!D9</f>
        <v>60000</v>
      </c>
      <c r="H12" s="15">
        <f>E12*G12</f>
        <v>0</v>
      </c>
      <c r="I12" s="14">
        <f>price!E9</f>
        <v>0</v>
      </c>
      <c r="J12" s="16">
        <f t="shared" si="1"/>
        <v>0</v>
      </c>
      <c r="K12" s="17">
        <f t="shared" si="2"/>
        <v>0</v>
      </c>
      <c r="L12" s="9"/>
    </row>
    <row r="13" spans="1:12" ht="20.100000000000001" hidden="1" customHeight="1">
      <c r="A13" s="9">
        <v>3</v>
      </c>
      <c r="B13" s="9" t="s">
        <v>25</v>
      </c>
      <c r="C13" s="10">
        <f>price!F10</f>
        <v>0</v>
      </c>
      <c r="D13" s="11" t="s">
        <v>19</v>
      </c>
      <c r="E13" s="10">
        <f>price!H10</f>
        <v>0</v>
      </c>
      <c r="F13" s="11" t="s">
        <v>125</v>
      </c>
      <c r="G13" s="14">
        <f>price!D10</f>
        <v>0</v>
      </c>
      <c r="H13" s="15">
        <f t="shared" si="0"/>
        <v>0</v>
      </c>
      <c r="I13" s="14">
        <f>price!E10</f>
        <v>0</v>
      </c>
      <c r="J13" s="16">
        <f t="shared" si="1"/>
        <v>0</v>
      </c>
      <c r="K13" s="17">
        <f t="shared" si="2"/>
        <v>0</v>
      </c>
      <c r="L13" s="9"/>
    </row>
    <row r="14" spans="1:12" ht="20.100000000000001" hidden="1" customHeight="1">
      <c r="A14" s="9">
        <v>4</v>
      </c>
      <c r="B14" s="9" t="s">
        <v>26</v>
      </c>
      <c r="C14" s="10">
        <f>price!F11</f>
        <v>0</v>
      </c>
      <c r="D14" s="11" t="s">
        <v>19</v>
      </c>
      <c r="E14" s="10">
        <f>price!H11</f>
        <v>0</v>
      </c>
      <c r="F14" s="11" t="s">
        <v>125</v>
      </c>
      <c r="G14" s="14">
        <f>price!D11</f>
        <v>300</v>
      </c>
      <c r="H14" s="15">
        <f t="shared" si="0"/>
        <v>0</v>
      </c>
      <c r="I14" s="14">
        <f>price!E11</f>
        <v>200</v>
      </c>
      <c r="J14" s="16">
        <f t="shared" si="1"/>
        <v>0</v>
      </c>
      <c r="K14" s="17">
        <f t="shared" si="2"/>
        <v>0</v>
      </c>
      <c r="L14" s="9"/>
    </row>
    <row r="15" spans="1:12" ht="20.100000000000001" hidden="1" customHeight="1">
      <c r="A15" s="9">
        <v>5</v>
      </c>
      <c r="B15" s="9" t="s">
        <v>27</v>
      </c>
      <c r="C15" s="10">
        <f>price!F12</f>
        <v>0</v>
      </c>
      <c r="D15" s="11" t="s">
        <v>19</v>
      </c>
      <c r="E15" s="10">
        <f>price!H12</f>
        <v>0</v>
      </c>
      <c r="F15" s="11" t="s">
        <v>125</v>
      </c>
      <c r="G15" s="14">
        <f>price!D12</f>
        <v>0</v>
      </c>
      <c r="H15" s="15">
        <f t="shared" si="0"/>
        <v>0</v>
      </c>
      <c r="I15" s="14">
        <f>price!E12</f>
        <v>0</v>
      </c>
      <c r="J15" s="16">
        <f t="shared" si="1"/>
        <v>0</v>
      </c>
      <c r="K15" s="17">
        <f t="shared" si="2"/>
        <v>0</v>
      </c>
      <c r="L15" s="9"/>
    </row>
    <row r="16" spans="1:12" ht="20.100000000000001" hidden="1" customHeight="1">
      <c r="A16" s="9">
        <v>6</v>
      </c>
      <c r="B16" s="9" t="s">
        <v>28</v>
      </c>
      <c r="C16" s="10">
        <f>price!F13</f>
        <v>0</v>
      </c>
      <c r="D16" s="11" t="s">
        <v>19</v>
      </c>
      <c r="E16" s="10">
        <f>price!H13</f>
        <v>0</v>
      </c>
      <c r="F16" s="11" t="s">
        <v>125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hidden="1" customHeight="1">
      <c r="A17" s="9"/>
      <c r="B17" s="13" t="s">
        <v>29</v>
      </c>
      <c r="C17" s="10">
        <f>price!F14</f>
        <v>0</v>
      </c>
      <c r="D17" s="11" t="s">
        <v>19</v>
      </c>
      <c r="E17" s="10">
        <f>price!H14</f>
        <v>0</v>
      </c>
      <c r="F17" s="11" t="s">
        <v>125</v>
      </c>
      <c r="G17" s="14">
        <f>price!D14</f>
        <v>1000</v>
      </c>
      <c r="H17" s="15">
        <f t="shared" si="0"/>
        <v>0</v>
      </c>
      <c r="I17" s="14">
        <f>price!E14</f>
        <v>800</v>
      </c>
      <c r="J17" s="16">
        <f t="shared" si="1"/>
        <v>0</v>
      </c>
      <c r="K17" s="17">
        <f t="shared" si="2"/>
        <v>0</v>
      </c>
      <c r="L17" s="9"/>
    </row>
    <row r="18" spans="1:12" ht="20.100000000000001" hidden="1" customHeight="1">
      <c r="A18" s="9"/>
      <c r="B18" s="13" t="s">
        <v>30</v>
      </c>
      <c r="C18" s="10">
        <f>price!F15</f>
        <v>0</v>
      </c>
      <c r="D18" s="11" t="s">
        <v>19</v>
      </c>
      <c r="E18" s="10">
        <f>price!H15</f>
        <v>0</v>
      </c>
      <c r="F18" s="11" t="s">
        <v>125</v>
      </c>
      <c r="G18" s="14">
        <f>price!D15</f>
        <v>1200</v>
      </c>
      <c r="H18" s="15">
        <f t="shared" si="0"/>
        <v>0</v>
      </c>
      <c r="I18" s="14">
        <f>price!E15</f>
        <v>900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 thickBot="1">
      <c r="A19" s="18"/>
      <c r="B19" s="19" t="s">
        <v>31</v>
      </c>
      <c r="C19" s="138"/>
      <c r="D19" s="139"/>
      <c r="E19" s="138"/>
      <c r="F19" s="139"/>
      <c r="G19" s="140"/>
      <c r="H19" s="141">
        <f>SUM(H8:H18)</f>
        <v>35600</v>
      </c>
      <c r="I19" s="79"/>
      <c r="J19" s="22">
        <f>SUM(J8:J18)</f>
        <v>24300</v>
      </c>
      <c r="K19" s="22">
        <f t="shared" si="2"/>
        <v>11300</v>
      </c>
      <c r="L19" s="9"/>
    </row>
    <row r="20" spans="1:12" ht="20.100000000000001" customHeight="1" thickTop="1">
      <c r="A20" s="24" t="s">
        <v>32</v>
      </c>
      <c r="B20" s="25"/>
      <c r="C20" s="25"/>
      <c r="D20" s="25"/>
      <c r="E20" s="25"/>
      <c r="F20" s="25"/>
      <c r="G20" s="77"/>
      <c r="H20" s="26"/>
      <c r="I20" s="78"/>
      <c r="J20" s="26"/>
      <c r="K20" s="26"/>
      <c r="L20" s="4"/>
    </row>
    <row r="21" spans="1:12" ht="20.100000000000001" customHeight="1">
      <c r="A21" s="9"/>
      <c r="B21" s="27" t="s">
        <v>7</v>
      </c>
      <c r="C21" s="27" t="s">
        <v>1</v>
      </c>
      <c r="D21" s="27" t="s">
        <v>9</v>
      </c>
      <c r="E21" s="27" t="s">
        <v>33</v>
      </c>
      <c r="F21" s="27" t="s">
        <v>9</v>
      </c>
      <c r="G21" s="8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16</v>
      </c>
    </row>
    <row r="22" spans="1:12" ht="20.100000000000001" customHeight="1">
      <c r="A22" s="9">
        <v>1</v>
      </c>
      <c r="B22" s="9" t="s">
        <v>208</v>
      </c>
      <c r="C22" s="9"/>
      <c r="D22" s="9"/>
      <c r="E22" s="9"/>
      <c r="F22" s="9"/>
      <c r="G22" s="28"/>
      <c r="H22" s="11"/>
      <c r="I22" s="11"/>
      <c r="J22" s="11"/>
      <c r="K22" s="11"/>
      <c r="L22" s="9"/>
    </row>
    <row r="23" spans="1:12" ht="20.100000000000001" hidden="1" customHeight="1">
      <c r="A23" s="9"/>
      <c r="B23" s="13" t="s">
        <v>34</v>
      </c>
      <c r="C23" s="10">
        <f>$B$3</f>
        <v>17</v>
      </c>
      <c r="D23" s="11" t="s">
        <v>3</v>
      </c>
      <c r="E23" s="10">
        <f>price!H18</f>
        <v>0</v>
      </c>
      <c r="F23" s="11" t="s">
        <v>35</v>
      </c>
      <c r="G23" s="35">
        <f>price!D18</f>
        <v>150</v>
      </c>
      <c r="H23" s="16">
        <f>G23*C23*E23</f>
        <v>0</v>
      </c>
      <c r="I23" s="99">
        <f>price!E18</f>
        <v>120</v>
      </c>
      <c r="J23" s="16">
        <f>I23*C23*E23</f>
        <v>0</v>
      </c>
      <c r="K23" s="17">
        <f>H23-J23</f>
        <v>0</v>
      </c>
      <c r="L23" s="9">
        <f>price!J18</f>
        <v>0</v>
      </c>
    </row>
    <row r="24" spans="1:12" ht="20.100000000000001" customHeight="1">
      <c r="A24" s="9"/>
      <c r="B24" s="13" t="s">
        <v>36</v>
      </c>
      <c r="C24" s="10">
        <f t="shared" ref="C24:C51" si="3">$B$3</f>
        <v>17</v>
      </c>
      <c r="D24" s="11" t="s">
        <v>3</v>
      </c>
      <c r="E24" s="10">
        <f>price!H19</f>
        <v>1</v>
      </c>
      <c r="F24" s="11" t="s">
        <v>35</v>
      </c>
      <c r="G24" s="35">
        <f>price!D19</f>
        <v>250</v>
      </c>
      <c r="H24" s="16">
        <f t="shared" ref="H24:H51" si="4">G24*C24*E24</f>
        <v>4250</v>
      </c>
      <c r="I24" s="99">
        <f>price!E19</f>
        <v>200</v>
      </c>
      <c r="J24" s="16">
        <f t="shared" ref="J24:J51" si="5">I24*C24*E24</f>
        <v>3400</v>
      </c>
      <c r="K24" s="17">
        <f t="shared" ref="K24:K25" si="6">H24-J24</f>
        <v>850</v>
      </c>
      <c r="L24" s="9" t="str">
        <f>price!J19</f>
        <v>ครัวตำหนัก</v>
      </c>
    </row>
    <row r="25" spans="1:12" ht="20.100000000000001" customHeight="1">
      <c r="A25" s="9"/>
      <c r="B25" s="13" t="s">
        <v>37</v>
      </c>
      <c r="C25" s="10">
        <f t="shared" si="3"/>
        <v>17</v>
      </c>
      <c r="D25" s="11" t="s">
        <v>3</v>
      </c>
      <c r="E25" s="10">
        <f>price!H20</f>
        <v>1</v>
      </c>
      <c r="F25" s="11" t="s">
        <v>35</v>
      </c>
      <c r="G25" s="35">
        <f>price!D20</f>
        <v>300</v>
      </c>
      <c r="H25" s="16">
        <f t="shared" si="4"/>
        <v>5100</v>
      </c>
      <c r="I25" s="99">
        <f>price!E20</f>
        <v>240</v>
      </c>
      <c r="J25" s="16">
        <f t="shared" si="5"/>
        <v>4080</v>
      </c>
      <c r="K25" s="17">
        <f t="shared" si="6"/>
        <v>1020</v>
      </c>
      <c r="L25" s="9" t="str">
        <f>price!J20</f>
        <v>ครัวตำหนัก</v>
      </c>
    </row>
    <row r="26" spans="1:12" ht="20.100000000000001" customHeight="1">
      <c r="A26" s="9">
        <v>2</v>
      </c>
      <c r="B26" s="9" t="s">
        <v>209</v>
      </c>
      <c r="C26" s="10"/>
      <c r="D26" s="11"/>
      <c r="E26" s="10"/>
      <c r="F26" s="11"/>
      <c r="G26" s="35"/>
      <c r="H26" s="16"/>
      <c r="I26" s="99"/>
      <c r="J26" s="16"/>
      <c r="K26" s="17"/>
      <c r="L26" s="9">
        <f>price!J21</f>
        <v>0</v>
      </c>
    </row>
    <row r="27" spans="1:12" ht="20.100000000000001" customHeight="1">
      <c r="A27" s="9"/>
      <c r="B27" s="13" t="s">
        <v>39</v>
      </c>
      <c r="C27" s="10">
        <f t="shared" si="3"/>
        <v>17</v>
      </c>
      <c r="D27" s="11" t="s">
        <v>3</v>
      </c>
      <c r="E27" s="10">
        <f>price!H22</f>
        <v>1</v>
      </c>
      <c r="F27" s="11" t="s">
        <v>35</v>
      </c>
      <c r="G27" s="35">
        <f>price!D22</f>
        <v>120</v>
      </c>
      <c r="H27" s="16">
        <f t="shared" si="4"/>
        <v>2040</v>
      </c>
      <c r="I27" s="99">
        <f>price!E22</f>
        <v>120</v>
      </c>
      <c r="J27" s="16">
        <f t="shared" si="5"/>
        <v>2040</v>
      </c>
      <c r="K27" s="17">
        <f t="shared" ref="K27:K29" si="7">H27-J27</f>
        <v>0</v>
      </c>
      <c r="L27" s="9" t="str">
        <f>price!J22</f>
        <v>ดอยตุง</v>
      </c>
    </row>
    <row r="28" spans="1:12" ht="20.100000000000001" customHeight="1">
      <c r="A28" s="9"/>
      <c r="B28" s="13" t="s">
        <v>40</v>
      </c>
      <c r="C28" s="10">
        <f t="shared" si="3"/>
        <v>17</v>
      </c>
      <c r="D28" s="11" t="s">
        <v>3</v>
      </c>
      <c r="E28" s="10">
        <f>price!H23</f>
        <v>1</v>
      </c>
      <c r="F28" s="11" t="s">
        <v>35</v>
      </c>
      <c r="G28" s="35">
        <f>price!D23</f>
        <v>120</v>
      </c>
      <c r="H28" s="16">
        <f t="shared" si="4"/>
        <v>2040</v>
      </c>
      <c r="I28" s="99">
        <f>price!E23</f>
        <v>120</v>
      </c>
      <c r="J28" s="16">
        <f t="shared" si="5"/>
        <v>2040</v>
      </c>
      <c r="K28" s="17">
        <f t="shared" si="7"/>
        <v>0</v>
      </c>
      <c r="L28" s="9" t="str">
        <f>price!J23</f>
        <v>ดอยตุง</v>
      </c>
    </row>
    <row r="29" spans="1:12" ht="20.100000000000001" customHeight="1">
      <c r="A29" s="9"/>
      <c r="B29" s="13" t="s">
        <v>41</v>
      </c>
      <c r="C29" s="10">
        <f t="shared" si="3"/>
        <v>17</v>
      </c>
      <c r="D29" s="11" t="s">
        <v>3</v>
      </c>
      <c r="E29" s="10">
        <f>price!H24</f>
        <v>1</v>
      </c>
      <c r="F29" s="11" t="s">
        <v>35</v>
      </c>
      <c r="G29" s="35">
        <f>price!D24</f>
        <v>80</v>
      </c>
      <c r="H29" s="16">
        <f t="shared" si="4"/>
        <v>1360</v>
      </c>
      <c r="I29" s="99">
        <f>price!E24</f>
        <v>80</v>
      </c>
      <c r="J29" s="16">
        <f t="shared" si="5"/>
        <v>1360</v>
      </c>
      <c r="K29" s="17">
        <f t="shared" si="7"/>
        <v>0</v>
      </c>
      <c r="L29" s="9" t="str">
        <f>price!J24</f>
        <v>คลับ 31</v>
      </c>
    </row>
    <row r="30" spans="1:12" ht="20.100000000000001" customHeight="1">
      <c r="A30" s="9">
        <v>3</v>
      </c>
      <c r="B30" s="9" t="s">
        <v>210</v>
      </c>
      <c r="C30" s="10"/>
      <c r="D30" s="11"/>
      <c r="E30" s="10"/>
      <c r="F30" s="11"/>
      <c r="G30" s="35"/>
      <c r="H30" s="16"/>
      <c r="I30" s="99"/>
      <c r="J30" s="16"/>
      <c r="K30" s="17"/>
      <c r="L30" s="9">
        <f>price!J25</f>
        <v>0</v>
      </c>
    </row>
    <row r="31" spans="1:12" ht="20.100000000000001" customHeight="1">
      <c r="A31" s="9"/>
      <c r="B31" s="13" t="s">
        <v>42</v>
      </c>
      <c r="C31" s="10">
        <f t="shared" si="3"/>
        <v>17</v>
      </c>
      <c r="D31" s="11" t="s">
        <v>3</v>
      </c>
      <c r="E31" s="10">
        <f>price!H26</f>
        <v>1</v>
      </c>
      <c r="F31" s="11" t="s">
        <v>35</v>
      </c>
      <c r="G31" s="35">
        <f>price!D26</f>
        <v>120</v>
      </c>
      <c r="H31" s="16">
        <f t="shared" si="4"/>
        <v>2040</v>
      </c>
      <c r="I31" s="99">
        <f>price!E26</f>
        <v>120</v>
      </c>
      <c r="J31" s="16">
        <f t="shared" si="5"/>
        <v>2040</v>
      </c>
      <c r="K31" s="17">
        <f t="shared" ref="K31:K33" si="8">H31-J31</f>
        <v>0</v>
      </c>
      <c r="L31" s="9" t="str">
        <f>price!J26</f>
        <v>ราคาห้องรวมอาหารเช้าแล้ว</v>
      </c>
    </row>
    <row r="32" spans="1:12" ht="20.100000000000001" customHeight="1">
      <c r="A32" s="9"/>
      <c r="B32" s="13" t="s">
        <v>36</v>
      </c>
      <c r="C32" s="10">
        <f t="shared" si="3"/>
        <v>17</v>
      </c>
      <c r="D32" s="11" t="s">
        <v>3</v>
      </c>
      <c r="E32" s="10">
        <f>price!H27</f>
        <v>1</v>
      </c>
      <c r="F32" s="11" t="s">
        <v>35</v>
      </c>
      <c r="G32" s="35">
        <f>price!D27</f>
        <v>150</v>
      </c>
      <c r="H32" s="16">
        <f t="shared" si="4"/>
        <v>2550</v>
      </c>
      <c r="I32" s="99">
        <f>price!E27</f>
        <v>150</v>
      </c>
      <c r="J32" s="16">
        <f t="shared" si="5"/>
        <v>2550</v>
      </c>
      <c r="K32" s="17">
        <f t="shared" si="8"/>
        <v>0</v>
      </c>
      <c r="L32" s="9" t="str">
        <f>price!J27</f>
        <v>ปางมะหัน</v>
      </c>
    </row>
    <row r="33" spans="1:12" ht="20.100000000000001" customHeight="1">
      <c r="A33" s="9"/>
      <c r="B33" s="13" t="s">
        <v>37</v>
      </c>
      <c r="C33" s="10">
        <f t="shared" si="3"/>
        <v>17</v>
      </c>
      <c r="D33" s="11" t="s">
        <v>3</v>
      </c>
      <c r="E33" s="10">
        <f>price!H28</f>
        <v>1</v>
      </c>
      <c r="F33" s="11" t="s">
        <v>35</v>
      </c>
      <c r="G33" s="35">
        <f>price!D28</f>
        <v>300</v>
      </c>
      <c r="H33" s="16">
        <f t="shared" si="4"/>
        <v>5100</v>
      </c>
      <c r="I33" s="99">
        <f>price!E28</f>
        <v>240</v>
      </c>
      <c r="J33" s="16">
        <f t="shared" si="5"/>
        <v>4080</v>
      </c>
      <c r="K33" s="17">
        <f t="shared" si="8"/>
        <v>1020</v>
      </c>
      <c r="L33" s="9" t="str">
        <f>price!J28</f>
        <v>ลีลาวดี</v>
      </c>
    </row>
    <row r="34" spans="1:12" ht="20.100000000000001" customHeight="1">
      <c r="A34" s="9">
        <v>4</v>
      </c>
      <c r="B34" s="9" t="s">
        <v>211</v>
      </c>
      <c r="C34" s="10"/>
      <c r="D34" s="11"/>
      <c r="E34" s="10"/>
      <c r="F34" s="11"/>
      <c r="G34" s="35"/>
      <c r="H34" s="16"/>
      <c r="I34" s="99"/>
      <c r="J34" s="16"/>
      <c r="K34" s="17"/>
      <c r="L34" s="9">
        <f>price!J29</f>
        <v>0</v>
      </c>
    </row>
    <row r="35" spans="1:12" ht="20.100000000000001" customHeight="1">
      <c r="A35" s="9"/>
      <c r="B35" s="13" t="s">
        <v>39</v>
      </c>
      <c r="C35" s="10">
        <f t="shared" si="3"/>
        <v>17</v>
      </c>
      <c r="D35" s="11" t="s">
        <v>3</v>
      </c>
      <c r="E35" s="10">
        <f>price!H30</f>
        <v>1</v>
      </c>
      <c r="F35" s="11" t="s">
        <v>35</v>
      </c>
      <c r="G35" s="35">
        <f>price!D30</f>
        <v>100</v>
      </c>
      <c r="H35" s="16">
        <f t="shared" si="4"/>
        <v>1700</v>
      </c>
      <c r="I35" s="99">
        <f>price!E30</f>
        <v>100</v>
      </c>
      <c r="J35" s="16">
        <f t="shared" si="5"/>
        <v>1700</v>
      </c>
      <c r="K35" s="17">
        <f t="shared" ref="K35:K37" si="9">H35-J35</f>
        <v>0</v>
      </c>
      <c r="L35" s="9" t="str">
        <f>price!J30</f>
        <v>ปางมะหัน</v>
      </c>
    </row>
    <row r="36" spans="1:12" ht="20.100000000000001" customHeight="1">
      <c r="A36" s="9"/>
      <c r="B36" s="13" t="s">
        <v>40</v>
      </c>
      <c r="C36" s="10">
        <f t="shared" si="3"/>
        <v>17</v>
      </c>
      <c r="D36" s="11" t="s">
        <v>3</v>
      </c>
      <c r="E36" s="10">
        <f>price!H31</f>
        <v>1</v>
      </c>
      <c r="F36" s="11" t="s">
        <v>35</v>
      </c>
      <c r="G36" s="35">
        <f>price!D31</f>
        <v>100</v>
      </c>
      <c r="H36" s="16">
        <f t="shared" si="4"/>
        <v>1700</v>
      </c>
      <c r="I36" s="99">
        <f>price!E31</f>
        <v>100</v>
      </c>
      <c r="J36" s="16">
        <f t="shared" si="5"/>
        <v>1700</v>
      </c>
      <c r="K36" s="17">
        <f t="shared" si="9"/>
        <v>0</v>
      </c>
      <c r="L36" s="9" t="str">
        <f>price!J31</f>
        <v>ปางมะหัน: ทานที่ฝาย</v>
      </c>
    </row>
    <row r="37" spans="1:12" ht="20.100000000000001" hidden="1" customHeight="1">
      <c r="A37" s="9"/>
      <c r="B37" s="13" t="s">
        <v>41</v>
      </c>
      <c r="C37" s="10">
        <f t="shared" si="3"/>
        <v>17</v>
      </c>
      <c r="D37" s="11" t="s">
        <v>3</v>
      </c>
      <c r="E37" s="10">
        <f>price!H32</f>
        <v>0</v>
      </c>
      <c r="F37" s="11" t="s">
        <v>35</v>
      </c>
      <c r="G37" s="35">
        <f>price!D32</f>
        <v>0</v>
      </c>
      <c r="H37" s="16">
        <f t="shared" si="4"/>
        <v>0</v>
      </c>
      <c r="I37" s="99">
        <f>price!E32</f>
        <v>0</v>
      </c>
      <c r="J37" s="16">
        <f t="shared" si="5"/>
        <v>0</v>
      </c>
      <c r="K37" s="17">
        <f t="shared" si="9"/>
        <v>0</v>
      </c>
      <c r="L37" s="9">
        <f>price!J32</f>
        <v>0</v>
      </c>
    </row>
    <row r="38" spans="1:12" ht="20.100000000000001" customHeight="1">
      <c r="A38" s="9">
        <v>5</v>
      </c>
      <c r="B38" s="9" t="s">
        <v>212</v>
      </c>
      <c r="C38" s="10"/>
      <c r="D38" s="11"/>
      <c r="E38" s="10"/>
      <c r="F38" s="11"/>
      <c r="G38" s="35"/>
      <c r="H38" s="16"/>
      <c r="I38" s="99"/>
      <c r="J38" s="16"/>
      <c r="K38" s="17"/>
      <c r="L38" s="9">
        <f>price!J33</f>
        <v>0</v>
      </c>
    </row>
    <row r="39" spans="1:12" ht="20.100000000000001" customHeight="1">
      <c r="A39" s="9"/>
      <c r="B39" s="13" t="s">
        <v>42</v>
      </c>
      <c r="C39" s="10">
        <f t="shared" si="3"/>
        <v>17</v>
      </c>
      <c r="D39" s="11" t="s">
        <v>3</v>
      </c>
      <c r="E39" s="10">
        <f>price!H34</f>
        <v>1</v>
      </c>
      <c r="F39" s="11" t="s">
        <v>35</v>
      </c>
      <c r="G39" s="35">
        <f>price!D34</f>
        <v>150</v>
      </c>
      <c r="H39" s="16">
        <f t="shared" si="4"/>
        <v>2550</v>
      </c>
      <c r="I39" s="99">
        <f>price!E34</f>
        <v>120</v>
      </c>
      <c r="J39" s="16">
        <f t="shared" si="5"/>
        <v>2040</v>
      </c>
      <c r="K39" s="17">
        <f t="shared" ref="K39:K44" si="10">H39-J39</f>
        <v>510</v>
      </c>
      <c r="L39" s="9" t="str">
        <f>price!J34</f>
        <v>ราคาห้องรวมอาหารเช้าแล้ว</v>
      </c>
    </row>
    <row r="40" spans="1:12" ht="20.100000000000001" customHeight="1">
      <c r="A40" s="9"/>
      <c r="B40" s="13" t="s">
        <v>36</v>
      </c>
      <c r="C40" s="10">
        <f t="shared" si="3"/>
        <v>17</v>
      </c>
      <c r="D40" s="11" t="s">
        <v>3</v>
      </c>
      <c r="E40" s="10">
        <f>price!H35</f>
        <v>1</v>
      </c>
      <c r="F40" s="11" t="s">
        <v>35</v>
      </c>
      <c r="G40" s="35">
        <f>price!D35</f>
        <v>250</v>
      </c>
      <c r="H40" s="16">
        <f t="shared" si="4"/>
        <v>4250</v>
      </c>
      <c r="I40" s="99">
        <f>price!E35</f>
        <v>200</v>
      </c>
      <c r="J40" s="16">
        <f t="shared" si="5"/>
        <v>3400</v>
      </c>
      <c r="K40" s="17">
        <f t="shared" si="10"/>
        <v>850</v>
      </c>
      <c r="L40" s="9">
        <f>price!J35</f>
        <v>0</v>
      </c>
    </row>
    <row r="41" spans="1:12" ht="20.100000000000001" hidden="1" customHeight="1">
      <c r="A41" s="9"/>
      <c r="B41" s="13" t="s">
        <v>44</v>
      </c>
      <c r="C41" s="10">
        <f t="shared" si="3"/>
        <v>17</v>
      </c>
      <c r="D41" s="11" t="s">
        <v>3</v>
      </c>
      <c r="E41" s="10">
        <f>price!H36</f>
        <v>0</v>
      </c>
      <c r="F41" s="11" t="s">
        <v>35</v>
      </c>
      <c r="G41" s="35">
        <f>price!D36</f>
        <v>0</v>
      </c>
      <c r="H41" s="16">
        <f t="shared" si="4"/>
        <v>0</v>
      </c>
      <c r="I41" s="99">
        <f>price!E36</f>
        <v>0</v>
      </c>
      <c r="J41" s="16">
        <f t="shared" si="5"/>
        <v>0</v>
      </c>
      <c r="K41" s="17">
        <f t="shared" si="10"/>
        <v>0</v>
      </c>
      <c r="L41" s="9">
        <f>price!J36</f>
        <v>0</v>
      </c>
    </row>
    <row r="42" spans="1:12" ht="20.100000000000001" hidden="1" customHeight="1">
      <c r="A42" s="9"/>
      <c r="B42" s="13" t="s">
        <v>45</v>
      </c>
      <c r="C42" s="10">
        <f t="shared" si="3"/>
        <v>17</v>
      </c>
      <c r="D42" s="11" t="s">
        <v>3</v>
      </c>
      <c r="E42" s="10">
        <f>price!H37</f>
        <v>0</v>
      </c>
      <c r="F42" s="11" t="s">
        <v>35</v>
      </c>
      <c r="G42" s="35">
        <f>price!D37</f>
        <v>0</v>
      </c>
      <c r="H42" s="16">
        <f t="shared" si="4"/>
        <v>0</v>
      </c>
      <c r="I42" s="99">
        <f>price!E37</f>
        <v>0</v>
      </c>
      <c r="J42" s="16">
        <f t="shared" si="5"/>
        <v>0</v>
      </c>
      <c r="K42" s="17">
        <f t="shared" si="10"/>
        <v>0</v>
      </c>
      <c r="L42" s="9">
        <f>price!J37</f>
        <v>0</v>
      </c>
    </row>
    <row r="43" spans="1:12" ht="20.100000000000001" hidden="1" customHeight="1">
      <c r="A43" s="9"/>
      <c r="B43" s="13" t="s">
        <v>39</v>
      </c>
      <c r="C43" s="10">
        <f t="shared" si="3"/>
        <v>17</v>
      </c>
      <c r="D43" s="11" t="s">
        <v>3</v>
      </c>
      <c r="E43" s="10">
        <f>price!H38</f>
        <v>0</v>
      </c>
      <c r="F43" s="11" t="s">
        <v>35</v>
      </c>
      <c r="G43" s="35">
        <f>price!D38</f>
        <v>0</v>
      </c>
      <c r="H43" s="16">
        <f t="shared" si="4"/>
        <v>0</v>
      </c>
      <c r="I43" s="99">
        <f>price!E38</f>
        <v>0</v>
      </c>
      <c r="J43" s="16">
        <f t="shared" si="5"/>
        <v>0</v>
      </c>
      <c r="K43" s="17">
        <f t="shared" si="10"/>
        <v>0</v>
      </c>
      <c r="L43" s="9">
        <f>price!J38</f>
        <v>0</v>
      </c>
    </row>
    <row r="44" spans="1:12" ht="20.100000000000001" hidden="1" customHeight="1">
      <c r="A44" s="9"/>
      <c r="B44" s="13" t="s">
        <v>40</v>
      </c>
      <c r="C44" s="10">
        <f t="shared" si="3"/>
        <v>17</v>
      </c>
      <c r="D44" s="11" t="s">
        <v>3</v>
      </c>
      <c r="E44" s="10">
        <f>price!H39</f>
        <v>0</v>
      </c>
      <c r="F44" s="11" t="s">
        <v>35</v>
      </c>
      <c r="G44" s="35">
        <f>price!D39</f>
        <v>0</v>
      </c>
      <c r="H44" s="16">
        <f t="shared" si="4"/>
        <v>0</v>
      </c>
      <c r="I44" s="99">
        <f>price!E39</f>
        <v>0</v>
      </c>
      <c r="J44" s="16">
        <f t="shared" si="5"/>
        <v>0</v>
      </c>
      <c r="K44" s="17">
        <f t="shared" si="10"/>
        <v>0</v>
      </c>
      <c r="L44" s="9">
        <f>price!J39</f>
        <v>0</v>
      </c>
    </row>
    <row r="45" spans="1:12" ht="20.100000000000001" hidden="1" customHeight="1">
      <c r="A45" s="9">
        <v>6</v>
      </c>
      <c r="B45" s="9" t="s">
        <v>111</v>
      </c>
      <c r="C45" s="10"/>
      <c r="D45" s="11"/>
      <c r="E45" s="10"/>
      <c r="F45" s="11"/>
      <c r="G45" s="35"/>
      <c r="H45" s="16"/>
      <c r="I45" s="99"/>
      <c r="J45" s="16"/>
      <c r="K45" s="17"/>
      <c r="L45" s="9">
        <f>price!J40</f>
        <v>0</v>
      </c>
    </row>
    <row r="46" spans="1:12" ht="20.100000000000001" hidden="1" customHeight="1">
      <c r="A46" s="9"/>
      <c r="B46" s="13" t="s">
        <v>42</v>
      </c>
      <c r="C46" s="10">
        <f t="shared" si="3"/>
        <v>17</v>
      </c>
      <c r="D46" s="11" t="s">
        <v>3</v>
      </c>
      <c r="E46" s="10">
        <f>price!H49</f>
        <v>0</v>
      </c>
      <c r="F46" s="11" t="s">
        <v>35</v>
      </c>
      <c r="G46" s="35">
        <f>price!D49</f>
        <v>0</v>
      </c>
      <c r="H46" s="16">
        <f t="shared" si="4"/>
        <v>0</v>
      </c>
      <c r="I46" s="99">
        <f>price!E41</f>
        <v>0</v>
      </c>
      <c r="J46" s="16">
        <f t="shared" si="5"/>
        <v>0</v>
      </c>
      <c r="K46" s="17">
        <f t="shared" ref="K46:K51" si="11">H46-J46</f>
        <v>0</v>
      </c>
      <c r="L46" s="9">
        <f>price!J41</f>
        <v>0</v>
      </c>
    </row>
    <row r="47" spans="1:12" ht="20.100000000000001" hidden="1" customHeight="1">
      <c r="A47" s="9"/>
      <c r="B47" s="13" t="s">
        <v>36</v>
      </c>
      <c r="C47" s="10">
        <f t="shared" si="3"/>
        <v>17</v>
      </c>
      <c r="D47" s="11" t="s">
        <v>3</v>
      </c>
      <c r="E47" s="10">
        <f>price!H50</f>
        <v>0</v>
      </c>
      <c r="F47" s="11" t="s">
        <v>35</v>
      </c>
      <c r="G47" s="35">
        <f>price!D50</f>
        <v>200</v>
      </c>
      <c r="H47" s="16">
        <f t="shared" si="4"/>
        <v>0</v>
      </c>
      <c r="I47" s="99">
        <f>price!E42</f>
        <v>0</v>
      </c>
      <c r="J47" s="16">
        <f t="shared" si="5"/>
        <v>0</v>
      </c>
      <c r="K47" s="17">
        <f t="shared" si="11"/>
        <v>0</v>
      </c>
      <c r="L47" s="9">
        <f>price!J42</f>
        <v>0</v>
      </c>
    </row>
    <row r="48" spans="1:12" ht="20.100000000000001" hidden="1" customHeight="1">
      <c r="A48" s="9"/>
      <c r="B48" s="13" t="s">
        <v>37</v>
      </c>
      <c r="C48" s="10">
        <f t="shared" si="3"/>
        <v>17</v>
      </c>
      <c r="D48" s="11" t="s">
        <v>3</v>
      </c>
      <c r="E48" s="10">
        <f>price!H51</f>
        <v>0</v>
      </c>
      <c r="F48" s="11" t="s">
        <v>35</v>
      </c>
      <c r="G48" s="35">
        <f>price!D51</f>
        <v>250</v>
      </c>
      <c r="H48" s="16">
        <f t="shared" si="4"/>
        <v>0</v>
      </c>
      <c r="I48" s="99">
        <f>price!E43</f>
        <v>0</v>
      </c>
      <c r="J48" s="16">
        <f t="shared" si="5"/>
        <v>0</v>
      </c>
      <c r="K48" s="17">
        <f t="shared" si="11"/>
        <v>0</v>
      </c>
      <c r="L48" s="9">
        <f>price!J43</f>
        <v>0</v>
      </c>
    </row>
    <row r="49" spans="1:13" ht="20.100000000000001" hidden="1" customHeight="1">
      <c r="A49" s="9"/>
      <c r="B49" s="13" t="s">
        <v>39</v>
      </c>
      <c r="C49" s="10">
        <f t="shared" si="3"/>
        <v>17</v>
      </c>
      <c r="D49" s="11" t="s">
        <v>3</v>
      </c>
      <c r="E49" s="10">
        <f>price!H37</f>
        <v>0</v>
      </c>
      <c r="F49" s="11" t="s">
        <v>35</v>
      </c>
      <c r="G49" s="35">
        <f>price!D44</f>
        <v>0</v>
      </c>
      <c r="H49" s="16">
        <f t="shared" si="4"/>
        <v>0</v>
      </c>
      <c r="I49" s="99">
        <f>price!E44</f>
        <v>0</v>
      </c>
      <c r="J49" s="16">
        <f t="shared" si="5"/>
        <v>0</v>
      </c>
      <c r="K49" s="17">
        <f t="shared" si="11"/>
        <v>0</v>
      </c>
      <c r="L49" s="9">
        <f>price!J44</f>
        <v>0</v>
      </c>
    </row>
    <row r="50" spans="1:13" ht="20.100000000000001" hidden="1" customHeight="1">
      <c r="A50" s="9"/>
      <c r="B50" s="13" t="s">
        <v>40</v>
      </c>
      <c r="C50" s="10">
        <f t="shared" si="3"/>
        <v>17</v>
      </c>
      <c r="D50" s="11" t="s">
        <v>3</v>
      </c>
      <c r="E50" s="10">
        <f>price!H38</f>
        <v>0</v>
      </c>
      <c r="F50" s="11" t="s">
        <v>35</v>
      </c>
      <c r="G50" s="35">
        <f>price!D45</f>
        <v>0</v>
      </c>
      <c r="H50" s="16">
        <f t="shared" si="4"/>
        <v>0</v>
      </c>
      <c r="I50" s="99">
        <f>price!E45</f>
        <v>0</v>
      </c>
      <c r="J50" s="16">
        <f t="shared" si="5"/>
        <v>0</v>
      </c>
      <c r="K50" s="17">
        <f t="shared" si="11"/>
        <v>0</v>
      </c>
      <c r="L50" s="9">
        <f>price!J45</f>
        <v>0</v>
      </c>
    </row>
    <row r="51" spans="1:13" ht="20.100000000000001" hidden="1" customHeight="1">
      <c r="A51" s="9"/>
      <c r="B51" s="13" t="s">
        <v>41</v>
      </c>
      <c r="C51" s="10">
        <f t="shared" si="3"/>
        <v>17</v>
      </c>
      <c r="D51" s="11" t="s">
        <v>3</v>
      </c>
      <c r="E51" s="10">
        <f>price!H39</f>
        <v>0</v>
      </c>
      <c r="F51" s="11" t="s">
        <v>35</v>
      </c>
      <c r="G51" s="35">
        <f>price!D46</f>
        <v>0</v>
      </c>
      <c r="H51" s="16">
        <f t="shared" si="4"/>
        <v>0</v>
      </c>
      <c r="I51" s="99">
        <f>price!E46</f>
        <v>0</v>
      </c>
      <c r="J51" s="16">
        <f t="shared" si="5"/>
        <v>0</v>
      </c>
      <c r="K51" s="17">
        <f t="shared" si="11"/>
        <v>0</v>
      </c>
      <c r="L51" s="9">
        <f>price!J46</f>
        <v>0</v>
      </c>
    </row>
    <row r="52" spans="1:13" ht="20.100000000000001" customHeight="1" thickBot="1">
      <c r="A52" s="18"/>
      <c r="B52" s="19" t="s">
        <v>31</v>
      </c>
      <c r="C52" s="20"/>
      <c r="D52" s="21"/>
      <c r="E52" s="20"/>
      <c r="F52" s="21"/>
      <c r="G52" s="29"/>
      <c r="H52" s="22">
        <f>SUM(H23:H51)</f>
        <v>34680</v>
      </c>
      <c r="I52" s="30"/>
      <c r="J52" s="22">
        <f>SUM(J23:J51)</f>
        <v>30430</v>
      </c>
      <c r="K52" s="22">
        <f>SUM(K23:K51)</f>
        <v>4250</v>
      </c>
      <c r="L52" s="23"/>
    </row>
    <row r="53" spans="1:13" ht="20.100000000000001" customHeight="1" thickTop="1">
      <c r="A53" s="81" t="s">
        <v>46</v>
      </c>
      <c r="B53" s="78"/>
      <c r="C53" s="78"/>
      <c r="D53" s="78"/>
      <c r="E53" s="78"/>
      <c r="F53" s="78"/>
      <c r="G53" s="3"/>
      <c r="H53" s="26"/>
      <c r="I53" s="2"/>
      <c r="J53" s="26"/>
      <c r="K53" s="26"/>
      <c r="L53" s="4"/>
    </row>
    <row r="54" spans="1:13" ht="20.100000000000001" customHeight="1">
      <c r="A54" s="6"/>
      <c r="B54" s="31" t="s">
        <v>7</v>
      </c>
      <c r="C54" s="7" t="s">
        <v>47</v>
      </c>
      <c r="D54" s="7" t="s">
        <v>9</v>
      </c>
      <c r="E54" s="7" t="s">
        <v>10</v>
      </c>
      <c r="F54" s="7" t="s">
        <v>9</v>
      </c>
      <c r="G54" s="8" t="s">
        <v>11</v>
      </c>
      <c r="H54" s="7" t="s">
        <v>12</v>
      </c>
      <c r="I54" s="7" t="s">
        <v>13</v>
      </c>
      <c r="J54" s="7" t="s">
        <v>14</v>
      </c>
      <c r="K54" s="7" t="s">
        <v>15</v>
      </c>
      <c r="L54" s="7" t="s">
        <v>16</v>
      </c>
      <c r="M54" s="23"/>
    </row>
    <row r="55" spans="1:13" ht="20.100000000000001" customHeight="1">
      <c r="A55" s="9">
        <v>1</v>
      </c>
      <c r="B55" s="9" t="s">
        <v>48</v>
      </c>
      <c r="C55" s="9"/>
      <c r="D55" s="11"/>
      <c r="E55" s="9"/>
      <c r="F55" s="9"/>
      <c r="G55" s="28"/>
      <c r="H55" s="11"/>
      <c r="I55" s="11"/>
      <c r="J55" s="11"/>
      <c r="K55" s="11"/>
      <c r="L55" s="9"/>
      <c r="M55" s="23"/>
    </row>
    <row r="56" spans="1:13" ht="20.100000000000001" customHeight="1">
      <c r="A56" s="9"/>
      <c r="B56" s="50" t="s">
        <v>49</v>
      </c>
      <c r="C56" s="10">
        <f>price!F55</f>
        <v>7</v>
      </c>
      <c r="D56" s="33" t="s">
        <v>50</v>
      </c>
      <c r="E56" s="34">
        <f>price!H55</f>
        <v>1</v>
      </c>
      <c r="F56" s="11" t="s">
        <v>20</v>
      </c>
      <c r="G56" s="35">
        <f>price!D55</f>
        <v>4500</v>
      </c>
      <c r="H56" s="16">
        <f>G56*C56*E56</f>
        <v>31500</v>
      </c>
      <c r="I56" s="35">
        <f>price!E55</f>
        <v>2664.2857142857142</v>
      </c>
      <c r="J56" s="16">
        <f>I56*C56*E56</f>
        <v>18650</v>
      </c>
      <c r="K56" s="17">
        <f>H56-J56</f>
        <v>12850</v>
      </c>
      <c r="L56" s="9" t="str">
        <f>price!J55</f>
        <v>จนท.รับคณะ 1 คัน แขกนั่งคันละ 3 คน 6 คัน</v>
      </c>
      <c r="M56" s="23"/>
    </row>
    <row r="57" spans="1:13" ht="20.100000000000001" hidden="1" customHeight="1">
      <c r="A57" s="9"/>
      <c r="B57" s="50" t="s">
        <v>51</v>
      </c>
      <c r="C57" s="10">
        <f>price!F56</f>
        <v>0</v>
      </c>
      <c r="D57" s="33" t="s">
        <v>50</v>
      </c>
      <c r="E57" s="34">
        <f>price!H56</f>
        <v>0</v>
      </c>
      <c r="F57" s="11" t="s">
        <v>20</v>
      </c>
      <c r="G57" s="35">
        <f>price!D56</f>
        <v>3000</v>
      </c>
      <c r="H57" s="16">
        <f t="shared" ref="H57:H62" si="12">G57*C57*E57</f>
        <v>0</v>
      </c>
      <c r="I57" s="35">
        <f>price!E56</f>
        <v>2664.2857142857142</v>
      </c>
      <c r="J57" s="16">
        <f t="shared" ref="J57:J62" si="13">I57*C57*E57</f>
        <v>0</v>
      </c>
      <c r="K57" s="17">
        <f t="shared" ref="K57:K62" si="14">H57-J57</f>
        <v>0</v>
      </c>
      <c r="L57" s="9">
        <f>price!J56</f>
        <v>0</v>
      </c>
      <c r="M57" s="23"/>
    </row>
    <row r="58" spans="1:13" ht="20.100000000000001" hidden="1" customHeight="1">
      <c r="A58" s="9"/>
      <c r="B58" s="50" t="s">
        <v>52</v>
      </c>
      <c r="C58" s="10">
        <f>price!F57</f>
        <v>0</v>
      </c>
      <c r="D58" s="33" t="s">
        <v>50</v>
      </c>
      <c r="E58" s="34">
        <f>price!H57</f>
        <v>0</v>
      </c>
      <c r="F58" s="11" t="s">
        <v>20</v>
      </c>
      <c r="G58" s="35">
        <f>price!D57</f>
        <v>2500</v>
      </c>
      <c r="H58" s="16">
        <f t="shared" si="12"/>
        <v>0</v>
      </c>
      <c r="I58" s="35">
        <f>price!E57</f>
        <v>2664.2857142857142</v>
      </c>
      <c r="J58" s="16">
        <f t="shared" si="13"/>
        <v>0</v>
      </c>
      <c r="K58" s="17">
        <f t="shared" si="14"/>
        <v>0</v>
      </c>
      <c r="L58" s="9">
        <f>price!J57</f>
        <v>0</v>
      </c>
      <c r="M58" s="23"/>
    </row>
    <row r="59" spans="1:13" ht="23.25" customHeight="1">
      <c r="A59" s="9"/>
      <c r="B59" s="50" t="s">
        <v>53</v>
      </c>
      <c r="C59" s="10">
        <f>price!F58</f>
        <v>1</v>
      </c>
      <c r="D59" s="33" t="s">
        <v>50</v>
      </c>
      <c r="E59" s="34">
        <f>price!H58</f>
        <v>1</v>
      </c>
      <c r="F59" s="11" t="s">
        <v>20</v>
      </c>
      <c r="G59" s="35">
        <f>price!D58</f>
        <v>2500</v>
      </c>
      <c r="H59" s="16">
        <f t="shared" si="12"/>
        <v>2500</v>
      </c>
      <c r="I59" s="35">
        <f>price!E58</f>
        <v>2664.2857142857142</v>
      </c>
      <c r="J59" s="16">
        <f t="shared" si="13"/>
        <v>2664.2857142857142</v>
      </c>
      <c r="K59" s="17">
        <f t="shared" si="14"/>
        <v>-164.28571428571422</v>
      </c>
      <c r="L59" s="9" t="str">
        <f>price!J58</f>
        <v>ส่วนล่วงหน้า</v>
      </c>
      <c r="M59" s="23"/>
    </row>
    <row r="60" spans="1:13">
      <c r="A60" s="9"/>
      <c r="B60" s="50" t="s">
        <v>54</v>
      </c>
      <c r="C60" s="10">
        <f>price!F59</f>
        <v>2</v>
      </c>
      <c r="D60" s="33" t="s">
        <v>50</v>
      </c>
      <c r="E60" s="34">
        <f>price!H59</f>
        <v>2</v>
      </c>
      <c r="F60" s="11" t="s">
        <v>20</v>
      </c>
      <c r="G60" s="35">
        <f>price!D59</f>
        <v>2800</v>
      </c>
      <c r="H60" s="16">
        <f t="shared" si="12"/>
        <v>11200</v>
      </c>
      <c r="I60" s="35">
        <f>price!E59</f>
        <v>2664.2857142857142</v>
      </c>
      <c r="J60" s="16">
        <f t="shared" si="13"/>
        <v>10657.142857142857</v>
      </c>
      <c r="K60" s="17">
        <f t="shared" si="14"/>
        <v>542.85714285714312</v>
      </c>
      <c r="L60" s="9">
        <f>price!J59</f>
        <v>0</v>
      </c>
      <c r="M60" s="23"/>
    </row>
    <row r="61" spans="1:13">
      <c r="A61" s="9"/>
      <c r="B61" s="50" t="s">
        <v>55</v>
      </c>
      <c r="C61" s="10">
        <f>price!F60</f>
        <v>1</v>
      </c>
      <c r="D61" s="33" t="s">
        <v>50</v>
      </c>
      <c r="E61" s="34">
        <f>price!H60</f>
        <v>1</v>
      </c>
      <c r="F61" s="11" t="s">
        <v>20</v>
      </c>
      <c r="G61" s="35">
        <f>price!D60</f>
        <v>2500</v>
      </c>
      <c r="H61" s="16">
        <f t="shared" si="12"/>
        <v>2500</v>
      </c>
      <c r="I61" s="35">
        <f>price!E60</f>
        <v>2664.2857142857142</v>
      </c>
      <c r="J61" s="16">
        <f t="shared" si="13"/>
        <v>2664.2857142857142</v>
      </c>
      <c r="K61" s="17">
        <f t="shared" si="14"/>
        <v>-164.28571428571422</v>
      </c>
      <c r="L61" s="9" t="str">
        <f>price!J60</f>
        <v>เย็นวันที่ 10 และบ่ายวันที่ 12</v>
      </c>
      <c r="M61" s="23"/>
    </row>
    <row r="62" spans="1:13" hidden="1">
      <c r="A62" s="9"/>
      <c r="B62" s="50" t="s">
        <v>56</v>
      </c>
      <c r="C62" s="10">
        <f>price!F61</f>
        <v>0</v>
      </c>
      <c r="D62" s="33" t="s">
        <v>50</v>
      </c>
      <c r="E62" s="34">
        <f>price!H61</f>
        <v>0</v>
      </c>
      <c r="F62" s="11" t="s">
        <v>20</v>
      </c>
      <c r="G62" s="35">
        <f>price!D61</f>
        <v>2500</v>
      </c>
      <c r="H62" s="16">
        <f t="shared" si="12"/>
        <v>0</v>
      </c>
      <c r="I62" s="35">
        <f>price!E61</f>
        <v>2664.2857142857142</v>
      </c>
      <c r="J62" s="16">
        <f t="shared" si="13"/>
        <v>0</v>
      </c>
      <c r="K62" s="17">
        <f t="shared" si="14"/>
        <v>0</v>
      </c>
      <c r="L62" s="9">
        <f>price!J61</f>
        <v>0</v>
      </c>
      <c r="M62" s="23"/>
    </row>
    <row r="63" spans="1:13" hidden="1">
      <c r="A63" s="9">
        <v>2</v>
      </c>
      <c r="B63" s="9" t="s">
        <v>57</v>
      </c>
      <c r="C63" s="10"/>
      <c r="D63" s="33"/>
      <c r="E63" s="34"/>
      <c r="F63" s="11"/>
      <c r="G63" s="35"/>
      <c r="H63" s="16"/>
      <c r="I63" s="35"/>
      <c r="J63" s="16"/>
      <c r="K63" s="17"/>
      <c r="L63" s="9">
        <f>price!J62</f>
        <v>0</v>
      </c>
      <c r="M63" s="23"/>
    </row>
    <row r="64" spans="1:13" hidden="1">
      <c r="A64" s="9"/>
      <c r="B64" s="9" t="s">
        <v>58</v>
      </c>
      <c r="C64" s="10">
        <f>price!F63</f>
        <v>0</v>
      </c>
      <c r="D64" s="33" t="s">
        <v>50</v>
      </c>
      <c r="E64" s="34">
        <f>price!H63</f>
        <v>0</v>
      </c>
      <c r="F64" s="11" t="s">
        <v>20</v>
      </c>
      <c r="G64" s="35">
        <f>price!D63</f>
        <v>0</v>
      </c>
      <c r="H64" s="16">
        <f t="shared" ref="H64:H68" si="15">G64*C64*E64</f>
        <v>0</v>
      </c>
      <c r="I64" s="35">
        <f>price!E63</f>
        <v>0</v>
      </c>
      <c r="J64" s="16">
        <f t="shared" ref="J64:J68" si="16">I64*C64*E64</f>
        <v>0</v>
      </c>
      <c r="K64" s="17">
        <f t="shared" ref="K64:K68" si="17">H64-J64</f>
        <v>0</v>
      </c>
      <c r="L64" s="9">
        <f>price!J63</f>
        <v>0</v>
      </c>
      <c r="M64" s="23"/>
    </row>
    <row r="65" spans="1:13" hidden="1">
      <c r="A65" s="9"/>
      <c r="B65" s="9" t="s">
        <v>59</v>
      </c>
      <c r="C65" s="10">
        <f>price!F64</f>
        <v>0</v>
      </c>
      <c r="D65" s="33" t="s">
        <v>50</v>
      </c>
      <c r="E65" s="34">
        <f>price!H64</f>
        <v>0</v>
      </c>
      <c r="F65" s="11" t="s">
        <v>20</v>
      </c>
      <c r="G65" s="35">
        <f>price!D64</f>
        <v>0</v>
      </c>
      <c r="H65" s="16">
        <f t="shared" si="15"/>
        <v>0</v>
      </c>
      <c r="I65" s="35">
        <f>price!E64</f>
        <v>0</v>
      </c>
      <c r="J65" s="16">
        <f t="shared" si="16"/>
        <v>0</v>
      </c>
      <c r="K65" s="17">
        <f t="shared" si="17"/>
        <v>0</v>
      </c>
      <c r="L65" s="9">
        <f>price!J64</f>
        <v>0</v>
      </c>
      <c r="M65" s="23"/>
    </row>
    <row r="66" spans="1:13" hidden="1">
      <c r="A66" s="9"/>
      <c r="B66" s="9" t="s">
        <v>60</v>
      </c>
      <c r="C66" s="10">
        <f>price!F65</f>
        <v>0</v>
      </c>
      <c r="D66" s="33" t="s">
        <v>50</v>
      </c>
      <c r="E66" s="34">
        <f>price!H65</f>
        <v>0</v>
      </c>
      <c r="F66" s="11" t="s">
        <v>20</v>
      </c>
      <c r="G66" s="35">
        <f>price!D65</f>
        <v>0</v>
      </c>
      <c r="H66" s="16">
        <f t="shared" si="15"/>
        <v>0</v>
      </c>
      <c r="I66" s="35">
        <f>price!E65</f>
        <v>0</v>
      </c>
      <c r="J66" s="16">
        <f t="shared" si="16"/>
        <v>0</v>
      </c>
      <c r="K66" s="17">
        <f t="shared" si="17"/>
        <v>0</v>
      </c>
      <c r="L66" s="9">
        <f>price!J65</f>
        <v>0</v>
      </c>
    </row>
    <row r="67" spans="1:13" hidden="1">
      <c r="A67" s="9"/>
      <c r="B67" s="9" t="s">
        <v>61</v>
      </c>
      <c r="C67" s="10">
        <f>price!F66</f>
        <v>0</v>
      </c>
      <c r="D67" s="33" t="s">
        <v>50</v>
      </c>
      <c r="E67" s="34">
        <f>price!H66</f>
        <v>0</v>
      </c>
      <c r="F67" s="11" t="s">
        <v>20</v>
      </c>
      <c r="G67" s="35">
        <f>price!D66</f>
        <v>0</v>
      </c>
      <c r="H67" s="16">
        <f t="shared" si="15"/>
        <v>0</v>
      </c>
      <c r="I67" s="35">
        <f>price!E66</f>
        <v>0</v>
      </c>
      <c r="J67" s="16">
        <f t="shared" si="16"/>
        <v>0</v>
      </c>
      <c r="K67" s="17">
        <f t="shared" si="17"/>
        <v>0</v>
      </c>
      <c r="L67" s="9">
        <f>price!J66</f>
        <v>0</v>
      </c>
    </row>
    <row r="68" spans="1:13" hidden="1">
      <c r="A68" s="9"/>
      <c r="B68" s="9" t="s">
        <v>62</v>
      </c>
      <c r="C68" s="10">
        <f>price!F67</f>
        <v>0</v>
      </c>
      <c r="D68" s="33" t="s">
        <v>50</v>
      </c>
      <c r="E68" s="34">
        <f>price!H67</f>
        <v>0</v>
      </c>
      <c r="F68" s="11" t="s">
        <v>20</v>
      </c>
      <c r="G68" s="35">
        <f>price!D67</f>
        <v>0</v>
      </c>
      <c r="H68" s="16">
        <f t="shared" si="15"/>
        <v>0</v>
      </c>
      <c r="I68" s="35">
        <f>price!E67</f>
        <v>0</v>
      </c>
      <c r="J68" s="16">
        <f t="shared" si="16"/>
        <v>0</v>
      </c>
      <c r="K68" s="17">
        <f t="shared" si="17"/>
        <v>0</v>
      </c>
      <c r="L68" s="9">
        <f>price!J67</f>
        <v>0</v>
      </c>
    </row>
    <row r="69" spans="1:13" hidden="1">
      <c r="A69" s="9">
        <v>3</v>
      </c>
      <c r="B69" s="9" t="s">
        <v>63</v>
      </c>
      <c r="C69" s="10"/>
      <c r="D69" s="33"/>
      <c r="E69" s="34"/>
      <c r="F69" s="11"/>
      <c r="G69" s="35"/>
      <c r="H69" s="16"/>
      <c r="I69" s="35"/>
      <c r="J69" s="16"/>
      <c r="K69" s="17"/>
      <c r="L69" s="9">
        <f>price!J68</f>
        <v>0</v>
      </c>
    </row>
    <row r="70" spans="1:13" hidden="1">
      <c r="A70" s="9"/>
      <c r="B70" s="9" t="s">
        <v>64</v>
      </c>
      <c r="C70" s="10">
        <f>price!F69</f>
        <v>0</v>
      </c>
      <c r="D70" s="33" t="s">
        <v>50</v>
      </c>
      <c r="E70" s="34">
        <f>price!H69</f>
        <v>0</v>
      </c>
      <c r="F70" s="11" t="s">
        <v>20</v>
      </c>
      <c r="G70" s="35">
        <f>price!D69</f>
        <v>0</v>
      </c>
      <c r="H70" s="16">
        <f t="shared" ref="H70:H71" si="18">G70*C70*E70</f>
        <v>0</v>
      </c>
      <c r="I70" s="35">
        <f>price!E69</f>
        <v>0</v>
      </c>
      <c r="J70" s="16">
        <f t="shared" ref="J70:J71" si="19">I70*C70*E70</f>
        <v>0</v>
      </c>
      <c r="K70" s="17">
        <f t="shared" ref="K70:K71" si="20">H70-J70</f>
        <v>0</v>
      </c>
      <c r="L70" s="9">
        <f>price!J69</f>
        <v>0</v>
      </c>
    </row>
    <row r="71" spans="1:13" hidden="1">
      <c r="A71" s="9"/>
      <c r="B71" s="9" t="s">
        <v>65</v>
      </c>
      <c r="C71" s="10">
        <f>price!F70</f>
        <v>0</v>
      </c>
      <c r="D71" s="33" t="s">
        <v>50</v>
      </c>
      <c r="E71" s="34">
        <f>price!H70</f>
        <v>0</v>
      </c>
      <c r="F71" s="11" t="s">
        <v>20</v>
      </c>
      <c r="G71" s="35">
        <f>price!D70</f>
        <v>0</v>
      </c>
      <c r="H71" s="16">
        <f t="shared" si="18"/>
        <v>0</v>
      </c>
      <c r="I71" s="35">
        <f>price!E70</f>
        <v>0</v>
      </c>
      <c r="J71" s="16">
        <f t="shared" si="19"/>
        <v>0</v>
      </c>
      <c r="K71" s="17">
        <f t="shared" si="20"/>
        <v>0</v>
      </c>
      <c r="L71" s="9">
        <f>price!J70</f>
        <v>0</v>
      </c>
    </row>
    <row r="72" spans="1:13" ht="21" thickBot="1">
      <c r="A72" s="18"/>
      <c r="B72" s="19" t="s">
        <v>31</v>
      </c>
      <c r="C72" s="20"/>
      <c r="D72" s="21"/>
      <c r="E72" s="20"/>
      <c r="F72" s="21"/>
      <c r="G72" s="29"/>
      <c r="H72" s="16">
        <f>SUM(H56:H71)</f>
        <v>47700</v>
      </c>
      <c r="I72" s="16"/>
      <c r="J72" s="16">
        <f t="shared" ref="J72:K72" si="21">SUM(J56:J71)</f>
        <v>34635.71428571429</v>
      </c>
      <c r="K72" s="16">
        <f t="shared" si="21"/>
        <v>13064.285714285716</v>
      </c>
      <c r="L72" s="9"/>
    </row>
    <row r="73" spans="1:13" ht="21.75" thickTop="1">
      <c r="A73" s="24" t="s">
        <v>66</v>
      </c>
      <c r="B73" s="25"/>
      <c r="C73" s="25"/>
      <c r="D73" s="25"/>
      <c r="E73" s="25"/>
      <c r="F73" s="25"/>
      <c r="G73" s="3"/>
      <c r="H73" s="26"/>
      <c r="I73" s="2"/>
      <c r="J73" s="26"/>
      <c r="K73" s="26"/>
      <c r="L73" s="4"/>
    </row>
    <row r="74" spans="1:13" ht="20.100000000000001" customHeight="1">
      <c r="A74" s="9"/>
      <c r="B74" s="31" t="s">
        <v>7</v>
      </c>
      <c r="C74" s="27" t="s">
        <v>1</v>
      </c>
      <c r="D74" s="27" t="s">
        <v>9</v>
      </c>
      <c r="E74" s="27" t="s">
        <v>10</v>
      </c>
      <c r="F74" s="27" t="s">
        <v>9</v>
      </c>
      <c r="G74" s="8" t="s">
        <v>11</v>
      </c>
      <c r="H74" s="7" t="s">
        <v>12</v>
      </c>
      <c r="I74" s="7" t="s">
        <v>13</v>
      </c>
      <c r="J74" s="7" t="s">
        <v>14</v>
      </c>
      <c r="K74" s="7" t="s">
        <v>15</v>
      </c>
      <c r="L74" s="7" t="s">
        <v>16</v>
      </c>
      <c r="M74" s="23"/>
    </row>
    <row r="75" spans="1:13" hidden="1">
      <c r="A75" s="9">
        <v>1</v>
      </c>
      <c r="B75" s="37" t="s">
        <v>67</v>
      </c>
      <c r="C75" s="101">
        <f>price!F72</f>
        <v>0</v>
      </c>
      <c r="D75" s="9" t="s">
        <v>68</v>
      </c>
      <c r="E75" s="101">
        <f>price!H72</f>
        <v>0</v>
      </c>
      <c r="F75" s="11" t="s">
        <v>20</v>
      </c>
      <c r="G75" s="35">
        <f>price!D72</f>
        <v>25000</v>
      </c>
      <c r="H75" s="16">
        <f>G75*C75*E75</f>
        <v>0</v>
      </c>
      <c r="I75" s="35">
        <f>price!E72</f>
        <v>0</v>
      </c>
      <c r="J75" s="16">
        <f>I75*C75*E75</f>
        <v>0</v>
      </c>
      <c r="K75" s="17">
        <f>H75-J75</f>
        <v>0</v>
      </c>
      <c r="L75" s="9"/>
    </row>
    <row r="76" spans="1:13" hidden="1">
      <c r="A76" s="9">
        <v>2</v>
      </c>
      <c r="B76" s="9" t="s">
        <v>69</v>
      </c>
      <c r="C76" s="101">
        <f>price!F73</f>
        <v>0</v>
      </c>
      <c r="D76" s="9" t="s">
        <v>68</v>
      </c>
      <c r="E76" s="101">
        <f>price!H73</f>
        <v>0</v>
      </c>
      <c r="F76" s="11" t="s">
        <v>20</v>
      </c>
      <c r="G76" s="35">
        <f>price!D73</f>
        <v>15000</v>
      </c>
      <c r="H76" s="16">
        <f t="shared" ref="H76:H79" si="22">G76*C76*E76</f>
        <v>0</v>
      </c>
      <c r="I76" s="35">
        <f>price!E73</f>
        <v>0</v>
      </c>
      <c r="J76" s="16">
        <f t="shared" ref="J76:J79" si="23">I76*C76*E76</f>
        <v>0</v>
      </c>
      <c r="K76" s="17">
        <f t="shared" ref="K76:K84" si="24">H76-J76</f>
        <v>0</v>
      </c>
      <c r="L76" s="9"/>
    </row>
    <row r="77" spans="1:13">
      <c r="A77" s="9">
        <v>3</v>
      </c>
      <c r="B77" s="9" t="s">
        <v>70</v>
      </c>
      <c r="C77" s="101">
        <f>price!F74</f>
        <v>1</v>
      </c>
      <c r="D77" s="9" t="s">
        <v>68</v>
      </c>
      <c r="E77" s="101">
        <f>price!H74</f>
        <v>1</v>
      </c>
      <c r="F77" s="11" t="s">
        <v>20</v>
      </c>
      <c r="G77" s="35">
        <f>price!D74</f>
        <v>10000</v>
      </c>
      <c r="H77" s="16">
        <f t="shared" si="22"/>
        <v>10000</v>
      </c>
      <c r="I77" s="35">
        <f>price!E74</f>
        <v>0</v>
      </c>
      <c r="J77" s="16">
        <f t="shared" si="23"/>
        <v>0</v>
      </c>
      <c r="K77" s="17">
        <f t="shared" si="24"/>
        <v>10000</v>
      </c>
      <c r="L77" s="9"/>
    </row>
    <row r="78" spans="1:13">
      <c r="A78" s="9">
        <v>4</v>
      </c>
      <c r="B78" s="9" t="s">
        <v>71</v>
      </c>
      <c r="C78" s="101">
        <f>price!F75</f>
        <v>1</v>
      </c>
      <c r="D78" s="9" t="s">
        <v>68</v>
      </c>
      <c r="E78" s="101">
        <f>price!H75</f>
        <v>2</v>
      </c>
      <c r="F78" s="11" t="s">
        <v>20</v>
      </c>
      <c r="G78" s="35">
        <f>price!D75</f>
        <v>5000</v>
      </c>
      <c r="H78" s="16">
        <f t="shared" si="22"/>
        <v>10000</v>
      </c>
      <c r="I78" s="35">
        <f>price!E75</f>
        <v>0</v>
      </c>
      <c r="J78" s="16">
        <f t="shared" si="23"/>
        <v>0</v>
      </c>
      <c r="K78" s="17">
        <f t="shared" si="24"/>
        <v>10000</v>
      </c>
      <c r="L78" s="9"/>
    </row>
    <row r="79" spans="1:13">
      <c r="A79" s="9">
        <v>5</v>
      </c>
      <c r="B79" s="9" t="s">
        <v>72</v>
      </c>
      <c r="C79" s="101">
        <f>price!F76</f>
        <v>1</v>
      </c>
      <c r="D79" s="9" t="s">
        <v>68</v>
      </c>
      <c r="E79" s="101">
        <f>price!H76</f>
        <v>3</v>
      </c>
      <c r="F79" s="11" t="s">
        <v>20</v>
      </c>
      <c r="G79" s="35">
        <f>price!D76</f>
        <v>3000</v>
      </c>
      <c r="H79" s="16">
        <f t="shared" si="22"/>
        <v>9000</v>
      </c>
      <c r="I79" s="35">
        <f>price!E76</f>
        <v>0</v>
      </c>
      <c r="J79" s="16">
        <f t="shared" si="23"/>
        <v>0</v>
      </c>
      <c r="K79" s="17">
        <f t="shared" si="24"/>
        <v>9000</v>
      </c>
      <c r="L79" s="9"/>
    </row>
    <row r="80" spans="1:13" hidden="1">
      <c r="A80" s="9">
        <v>6</v>
      </c>
      <c r="B80" s="9" t="s">
        <v>73</v>
      </c>
      <c r="C80" s="101">
        <f>price!F77</f>
        <v>0</v>
      </c>
      <c r="D80" s="9" t="s">
        <v>3</v>
      </c>
      <c r="E80" s="9"/>
      <c r="F80" s="11"/>
      <c r="G80" s="35">
        <f>price!D77</f>
        <v>500</v>
      </c>
      <c r="H80" s="16">
        <f>G80*C80</f>
        <v>0</v>
      </c>
      <c r="I80" s="35">
        <f>price!E77</f>
        <v>500</v>
      </c>
      <c r="J80" s="16">
        <f>I80*C80</f>
        <v>0</v>
      </c>
      <c r="K80" s="17">
        <f t="shared" si="24"/>
        <v>0</v>
      </c>
      <c r="L80" s="9"/>
    </row>
    <row r="81" spans="1:13">
      <c r="A81" s="5">
        <v>7</v>
      </c>
      <c r="B81" s="9" t="s">
        <v>74</v>
      </c>
      <c r="C81" s="101">
        <f>price!F78</f>
        <v>5</v>
      </c>
      <c r="D81" s="9" t="s">
        <v>3</v>
      </c>
      <c r="E81" s="9"/>
      <c r="F81" s="11"/>
      <c r="G81" s="35">
        <f>price!D78</f>
        <v>300</v>
      </c>
      <c r="H81" s="16">
        <f t="shared" ref="H81:H83" si="25">G81*C81</f>
        <v>1500</v>
      </c>
      <c r="I81" s="35">
        <f>price!E78</f>
        <v>300</v>
      </c>
      <c r="J81" s="16">
        <f t="shared" ref="J81:J83" si="26">I81*C81</f>
        <v>1500</v>
      </c>
      <c r="K81" s="17">
        <f t="shared" si="24"/>
        <v>0</v>
      </c>
      <c r="L81" s="9"/>
    </row>
    <row r="82" spans="1:13" hidden="1">
      <c r="A82" s="9">
        <v>8</v>
      </c>
      <c r="B82" s="9" t="s">
        <v>75</v>
      </c>
      <c r="C82" s="101">
        <f>price!F79</f>
        <v>0</v>
      </c>
      <c r="D82" s="9" t="s">
        <v>3</v>
      </c>
      <c r="E82" s="9"/>
      <c r="F82" s="11"/>
      <c r="G82" s="35">
        <f>price!D79</f>
        <v>800</v>
      </c>
      <c r="H82" s="16">
        <f t="shared" si="25"/>
        <v>0</v>
      </c>
      <c r="I82" s="35">
        <f>price!E79</f>
        <v>800</v>
      </c>
      <c r="J82" s="16">
        <f t="shared" si="26"/>
        <v>0</v>
      </c>
      <c r="K82" s="17">
        <f t="shared" si="24"/>
        <v>0</v>
      </c>
      <c r="L82" s="9"/>
    </row>
    <row r="83" spans="1:13">
      <c r="A83" s="9">
        <v>9</v>
      </c>
      <c r="B83" s="9" t="s">
        <v>76</v>
      </c>
      <c r="C83" s="101">
        <f>price!F80</f>
        <v>2</v>
      </c>
      <c r="D83" s="9" t="s">
        <v>3</v>
      </c>
      <c r="E83" s="38"/>
      <c r="F83" s="9"/>
      <c r="G83" s="35">
        <f>price!D80</f>
        <v>8500</v>
      </c>
      <c r="H83" s="16">
        <f t="shared" si="25"/>
        <v>17000</v>
      </c>
      <c r="I83" s="35">
        <f>price!E80</f>
        <v>8500</v>
      </c>
      <c r="J83" s="16">
        <f t="shared" si="26"/>
        <v>17000</v>
      </c>
      <c r="K83" s="17">
        <f t="shared" si="24"/>
        <v>0</v>
      </c>
      <c r="L83" s="9"/>
    </row>
    <row r="84" spans="1:13" ht="21" thickBot="1">
      <c r="A84" s="18"/>
      <c r="B84" s="19" t="s">
        <v>31</v>
      </c>
      <c r="C84" s="20"/>
      <c r="D84" s="21"/>
      <c r="E84" s="20"/>
      <c r="F84" s="21"/>
      <c r="G84" s="29"/>
      <c r="H84" s="22">
        <f>SUM(H75:H83)</f>
        <v>47500</v>
      </c>
      <c r="I84" s="39"/>
      <c r="J84" s="22">
        <f>SUM(J75:J83)</f>
        <v>18500</v>
      </c>
      <c r="K84" s="22">
        <f t="shared" si="24"/>
        <v>29000</v>
      </c>
      <c r="L84" s="40"/>
    </row>
    <row r="85" spans="1:13" ht="21.75" thickTop="1">
      <c r="A85" s="24" t="s">
        <v>77</v>
      </c>
      <c r="B85" s="25"/>
      <c r="C85" s="25"/>
      <c r="D85" s="25"/>
      <c r="E85" s="25"/>
      <c r="F85" s="25"/>
      <c r="G85" s="3"/>
      <c r="H85" s="26"/>
      <c r="I85" s="2"/>
      <c r="J85" s="26"/>
      <c r="K85" s="26"/>
      <c r="L85" s="4"/>
    </row>
    <row r="86" spans="1:13" ht="20.100000000000001" customHeight="1">
      <c r="A86" s="9"/>
      <c r="B86" s="31" t="s">
        <v>7</v>
      </c>
      <c r="C86" s="27" t="s">
        <v>10</v>
      </c>
      <c r="D86" s="27" t="s">
        <v>9</v>
      </c>
      <c r="E86" s="102"/>
      <c r="F86" s="103"/>
      <c r="G86" s="8" t="s">
        <v>11</v>
      </c>
      <c r="H86" s="7" t="s">
        <v>12</v>
      </c>
      <c r="I86" s="7" t="s">
        <v>13</v>
      </c>
      <c r="J86" s="7" t="s">
        <v>14</v>
      </c>
      <c r="K86" s="7" t="s">
        <v>15</v>
      </c>
      <c r="L86" s="7" t="s">
        <v>16</v>
      </c>
      <c r="M86" s="23"/>
    </row>
    <row r="87" spans="1:13" hidden="1">
      <c r="A87" s="9">
        <v>1</v>
      </c>
      <c r="B87" s="9" t="s">
        <v>78</v>
      </c>
      <c r="C87" s="10">
        <f>price!F82</f>
        <v>0</v>
      </c>
      <c r="D87" s="11" t="s">
        <v>20</v>
      </c>
      <c r="E87" s="104"/>
      <c r="F87" s="105"/>
      <c r="G87" s="35">
        <f>price!D82</f>
        <v>0</v>
      </c>
      <c r="H87" s="41">
        <f>G87*C87</f>
        <v>0</v>
      </c>
      <c r="I87" s="35">
        <f>price!E82</f>
        <v>7500</v>
      </c>
      <c r="J87" s="41">
        <f>I87*C87</f>
        <v>0</v>
      </c>
      <c r="K87" s="17">
        <f>H87-J87</f>
        <v>0</v>
      </c>
      <c r="L87" s="9"/>
    </row>
    <row r="88" spans="1:13" hidden="1">
      <c r="A88" s="9">
        <v>2</v>
      </c>
      <c r="B88" s="9" t="s">
        <v>79</v>
      </c>
      <c r="C88" s="10">
        <f>price!F83</f>
        <v>0</v>
      </c>
      <c r="D88" s="11" t="s">
        <v>20</v>
      </c>
      <c r="E88" s="104"/>
      <c r="F88" s="105"/>
      <c r="G88" s="35">
        <f>price!D83</f>
        <v>0</v>
      </c>
      <c r="H88" s="41">
        <f t="shared" ref="H88:H91" si="27">G88*C88</f>
        <v>0</v>
      </c>
      <c r="I88" s="35">
        <f>price!E83</f>
        <v>7500</v>
      </c>
      <c r="J88" s="41">
        <f t="shared" ref="J88:J91" si="28">I88*C88</f>
        <v>0</v>
      </c>
      <c r="K88" s="17">
        <f t="shared" ref="K88:K92" si="29">H88-J88</f>
        <v>0</v>
      </c>
      <c r="L88" s="9"/>
    </row>
    <row r="89" spans="1:13" hidden="1">
      <c r="A89" s="9">
        <v>3</v>
      </c>
      <c r="B89" s="9" t="s">
        <v>80</v>
      </c>
      <c r="C89" s="10">
        <f>price!F84</f>
        <v>0</v>
      </c>
      <c r="D89" s="11" t="s">
        <v>20</v>
      </c>
      <c r="E89" s="104"/>
      <c r="F89" s="105"/>
      <c r="G89" s="35">
        <f>price!D84</f>
        <v>0</v>
      </c>
      <c r="H89" s="41">
        <f t="shared" si="27"/>
        <v>0</v>
      </c>
      <c r="I89" s="35">
        <f>price!E84</f>
        <v>5000</v>
      </c>
      <c r="J89" s="41">
        <f t="shared" si="28"/>
        <v>0</v>
      </c>
      <c r="K89" s="17">
        <f t="shared" si="29"/>
        <v>0</v>
      </c>
      <c r="L89" s="9"/>
    </row>
    <row r="90" spans="1:13">
      <c r="A90" s="9">
        <v>4</v>
      </c>
      <c r="B90" s="9" t="s">
        <v>81</v>
      </c>
      <c r="C90" s="10">
        <f>price!F85</f>
        <v>1</v>
      </c>
      <c r="D90" s="11" t="s">
        <v>20</v>
      </c>
      <c r="E90" s="104"/>
      <c r="F90" s="105"/>
      <c r="G90" s="35">
        <f>price!D85</f>
        <v>5000</v>
      </c>
      <c r="H90" s="41">
        <f t="shared" si="27"/>
        <v>5000</v>
      </c>
      <c r="I90" s="35">
        <f>price!E85</f>
        <v>3000</v>
      </c>
      <c r="J90" s="41">
        <f t="shared" si="28"/>
        <v>3000</v>
      </c>
      <c r="K90" s="17">
        <f t="shared" si="29"/>
        <v>2000</v>
      </c>
      <c r="L90" s="9"/>
    </row>
    <row r="91" spans="1:13" hidden="1">
      <c r="A91" s="9">
        <v>5</v>
      </c>
      <c r="B91" s="9" t="s">
        <v>82</v>
      </c>
      <c r="C91" s="10">
        <f>price!F86</f>
        <v>0</v>
      </c>
      <c r="D91" s="11" t="s">
        <v>20</v>
      </c>
      <c r="E91" s="104"/>
      <c r="F91" s="105"/>
      <c r="G91" s="35">
        <f>price!D86</f>
        <v>0</v>
      </c>
      <c r="H91" s="41">
        <f t="shared" si="27"/>
        <v>0</v>
      </c>
      <c r="I91" s="35">
        <f>price!E86</f>
        <v>5000</v>
      </c>
      <c r="J91" s="41">
        <f t="shared" si="28"/>
        <v>0</v>
      </c>
      <c r="K91" s="17">
        <f t="shared" si="29"/>
        <v>0</v>
      </c>
      <c r="L91" s="9"/>
    </row>
    <row r="92" spans="1:13" ht="21" thickBot="1">
      <c r="A92" s="18"/>
      <c r="B92" s="19" t="s">
        <v>31</v>
      </c>
      <c r="C92" s="20"/>
      <c r="D92" s="21"/>
      <c r="E92" s="106"/>
      <c r="F92" s="107"/>
      <c r="G92" s="29"/>
      <c r="H92" s="41">
        <f>SUM(H87:H91)</f>
        <v>5000</v>
      </c>
      <c r="I92" s="41"/>
      <c r="J92" s="41">
        <f>SUM(J87:J91)</f>
        <v>3000</v>
      </c>
      <c r="K92" s="16">
        <f t="shared" si="29"/>
        <v>2000</v>
      </c>
      <c r="L92" s="9"/>
    </row>
    <row r="93" spans="1:13" ht="21.75" thickTop="1">
      <c r="A93" s="24" t="s">
        <v>83</v>
      </c>
      <c r="B93" s="25"/>
      <c r="C93" s="25"/>
      <c r="D93" s="25"/>
      <c r="E93" s="25"/>
      <c r="F93" s="25"/>
      <c r="G93" s="3"/>
      <c r="H93" s="26"/>
      <c r="I93" s="2"/>
      <c r="J93" s="26"/>
      <c r="K93" s="26"/>
      <c r="L93" s="4"/>
    </row>
    <row r="94" spans="1:13" ht="20.100000000000001" customHeight="1">
      <c r="A94" s="9"/>
      <c r="B94" s="31" t="s">
        <v>7</v>
      </c>
      <c r="C94" s="27" t="s">
        <v>118</v>
      </c>
      <c r="D94" s="27" t="s">
        <v>9</v>
      </c>
      <c r="E94" s="102"/>
      <c r="F94" s="103"/>
      <c r="G94" s="8" t="s">
        <v>11</v>
      </c>
      <c r="H94" s="7" t="s">
        <v>12</v>
      </c>
      <c r="I94" s="7" t="s">
        <v>13</v>
      </c>
      <c r="J94" s="7" t="s">
        <v>14</v>
      </c>
      <c r="K94" s="7" t="s">
        <v>15</v>
      </c>
      <c r="L94" s="7" t="s">
        <v>16</v>
      </c>
      <c r="M94" s="23"/>
    </row>
    <row r="95" spans="1:13">
      <c r="A95" s="9">
        <v>1</v>
      </c>
      <c r="B95" s="9" t="s">
        <v>84</v>
      </c>
      <c r="C95" s="10">
        <f>price!F89</f>
        <v>3</v>
      </c>
      <c r="D95" s="9" t="s">
        <v>20</v>
      </c>
      <c r="E95" s="104"/>
      <c r="F95" s="105"/>
      <c r="G95" s="35">
        <f>price!D89</f>
        <v>2000</v>
      </c>
      <c r="H95" s="41">
        <f>G95*C95</f>
        <v>6000</v>
      </c>
      <c r="I95" s="35">
        <f>price!E89</f>
        <v>2000</v>
      </c>
      <c r="J95" s="41">
        <f>I95*C95</f>
        <v>6000</v>
      </c>
      <c r="K95" s="17">
        <f>H95-J95</f>
        <v>0</v>
      </c>
      <c r="L95" s="9"/>
    </row>
    <row r="96" spans="1:13">
      <c r="A96" s="9">
        <v>2</v>
      </c>
      <c r="B96" s="9" t="s">
        <v>85</v>
      </c>
      <c r="C96" s="10">
        <f>price!F90</f>
        <v>17</v>
      </c>
      <c r="D96" s="9" t="s">
        <v>86</v>
      </c>
      <c r="E96" s="104"/>
      <c r="F96" s="105"/>
      <c r="G96" s="35">
        <f>price!D90</f>
        <v>50</v>
      </c>
      <c r="H96" s="41">
        <f>G96*C96</f>
        <v>850</v>
      </c>
      <c r="I96" s="35">
        <f>price!E90</f>
        <v>25</v>
      </c>
      <c r="J96" s="41">
        <f>I96*C96</f>
        <v>425</v>
      </c>
      <c r="K96" s="17">
        <f>H96-J96</f>
        <v>425</v>
      </c>
      <c r="L96" s="9"/>
    </row>
    <row r="97" spans="1:12">
      <c r="A97" s="9">
        <v>3</v>
      </c>
      <c r="B97" s="9" t="s">
        <v>87</v>
      </c>
      <c r="C97" s="10"/>
      <c r="D97" s="9"/>
      <c r="E97" s="104"/>
      <c r="F97" s="105"/>
      <c r="G97" s="35"/>
      <c r="H97" s="41"/>
      <c r="I97" s="35"/>
      <c r="J97" s="41"/>
      <c r="K97" s="17"/>
      <c r="L97" s="9"/>
    </row>
    <row r="98" spans="1:12">
      <c r="A98" s="9"/>
      <c r="B98" s="13" t="s">
        <v>88</v>
      </c>
      <c r="C98" s="10">
        <f>price!F92</f>
        <v>17</v>
      </c>
      <c r="D98" s="9" t="s">
        <v>3</v>
      </c>
      <c r="E98" s="104"/>
      <c r="F98" s="105"/>
      <c r="G98" s="35">
        <f>price!D92</f>
        <v>220</v>
      </c>
      <c r="H98" s="41">
        <f t="shared" ref="H98:H109" si="30">G98*C98</f>
        <v>3740</v>
      </c>
      <c r="I98" s="35">
        <f>price!E92</f>
        <v>220</v>
      </c>
      <c r="J98" s="41">
        <f t="shared" ref="J98:J109" si="31">I98*C98</f>
        <v>3740</v>
      </c>
      <c r="K98" s="17">
        <f t="shared" ref="K98:K109" si="32">H98-J98</f>
        <v>0</v>
      </c>
      <c r="L98" s="9">
        <f>price!J92</f>
        <v>0</v>
      </c>
    </row>
    <row r="99" spans="1:12" hidden="1">
      <c r="A99" s="9"/>
      <c r="B99" s="13" t="str">
        <f>price!B93</f>
        <v>Package สวน-หอ-พระตำหนัก</v>
      </c>
      <c r="C99" s="10">
        <f>price!F93</f>
        <v>0</v>
      </c>
      <c r="D99" s="9" t="s">
        <v>3</v>
      </c>
      <c r="E99" s="104"/>
      <c r="F99" s="105"/>
      <c r="G99" s="35">
        <f>price!D93</f>
        <v>110</v>
      </c>
      <c r="H99" s="41">
        <f t="shared" si="30"/>
        <v>0</v>
      </c>
      <c r="I99" s="35">
        <f>price!E93</f>
        <v>110</v>
      </c>
      <c r="J99" s="41">
        <f t="shared" si="31"/>
        <v>0</v>
      </c>
      <c r="K99" s="17">
        <f t="shared" si="32"/>
        <v>0</v>
      </c>
      <c r="L99" s="9"/>
    </row>
    <row r="100" spans="1:12" hidden="1">
      <c r="A100" s="9"/>
      <c r="B100" s="13" t="s">
        <v>89</v>
      </c>
      <c r="C100" s="10">
        <f>price!F94</f>
        <v>0</v>
      </c>
      <c r="D100" s="9" t="s">
        <v>3</v>
      </c>
      <c r="E100" s="104"/>
      <c r="F100" s="105"/>
      <c r="G100" s="35">
        <f>price!D94</f>
        <v>90</v>
      </c>
      <c r="H100" s="41">
        <f t="shared" si="30"/>
        <v>0</v>
      </c>
      <c r="I100" s="35">
        <f>price!E94</f>
        <v>90</v>
      </c>
      <c r="J100" s="41">
        <f t="shared" si="31"/>
        <v>0</v>
      </c>
      <c r="K100" s="17">
        <f t="shared" si="32"/>
        <v>0</v>
      </c>
      <c r="L100" s="9"/>
    </row>
    <row r="101" spans="1:12" hidden="1">
      <c r="A101" s="9"/>
      <c r="B101" s="13" t="s">
        <v>90</v>
      </c>
      <c r="C101" s="10">
        <f>price!F95</f>
        <v>0</v>
      </c>
      <c r="D101" s="9" t="s">
        <v>3</v>
      </c>
      <c r="E101" s="104"/>
      <c r="F101" s="105"/>
      <c r="G101" s="35">
        <f>price!D95</f>
        <v>90</v>
      </c>
      <c r="H101" s="41">
        <f t="shared" si="30"/>
        <v>0</v>
      </c>
      <c r="I101" s="35">
        <f>price!E95</f>
        <v>90</v>
      </c>
      <c r="J101" s="41">
        <f t="shared" si="31"/>
        <v>0</v>
      </c>
      <c r="K101" s="17">
        <f t="shared" si="32"/>
        <v>0</v>
      </c>
      <c r="L101" s="9"/>
    </row>
    <row r="102" spans="1:12" hidden="1">
      <c r="A102" s="9"/>
      <c r="B102" s="13" t="s">
        <v>91</v>
      </c>
      <c r="C102" s="10">
        <f>price!F96</f>
        <v>0</v>
      </c>
      <c r="D102" s="9" t="s">
        <v>3</v>
      </c>
      <c r="E102" s="104"/>
      <c r="F102" s="105"/>
      <c r="G102" s="35">
        <f>price!D96</f>
        <v>50</v>
      </c>
      <c r="H102" s="41">
        <f t="shared" si="30"/>
        <v>0</v>
      </c>
      <c r="I102" s="35">
        <f>price!E96</f>
        <v>50</v>
      </c>
      <c r="J102" s="41">
        <f t="shared" si="31"/>
        <v>0</v>
      </c>
      <c r="K102" s="17">
        <f t="shared" si="32"/>
        <v>0</v>
      </c>
      <c r="L102" s="9">
        <f>price!J96</f>
        <v>0</v>
      </c>
    </row>
    <row r="103" spans="1:12" hidden="1">
      <c r="A103" s="9"/>
      <c r="B103" s="13" t="s">
        <v>92</v>
      </c>
      <c r="C103" s="10">
        <f>price!F97</f>
        <v>0</v>
      </c>
      <c r="D103" s="9" t="s">
        <v>3</v>
      </c>
      <c r="E103" s="104"/>
      <c r="F103" s="105"/>
      <c r="G103" s="35">
        <f>price!D97</f>
        <v>200</v>
      </c>
      <c r="H103" s="41">
        <f t="shared" si="30"/>
        <v>0</v>
      </c>
      <c r="I103" s="35">
        <f>price!E97</f>
        <v>200</v>
      </c>
      <c r="J103" s="41">
        <f t="shared" si="31"/>
        <v>0</v>
      </c>
      <c r="K103" s="17">
        <f t="shared" si="32"/>
        <v>0</v>
      </c>
      <c r="L103" s="9"/>
    </row>
    <row r="104" spans="1:12" hidden="1">
      <c r="A104" s="9"/>
      <c r="B104" s="13" t="s">
        <v>93</v>
      </c>
      <c r="C104" s="10">
        <f>price!F98</f>
        <v>0</v>
      </c>
      <c r="D104" s="9" t="s">
        <v>3</v>
      </c>
      <c r="E104" s="104"/>
      <c r="F104" s="105"/>
      <c r="G104" s="35">
        <f>price!D98</f>
        <v>90</v>
      </c>
      <c r="H104" s="41">
        <f t="shared" si="30"/>
        <v>0</v>
      </c>
      <c r="I104" s="35">
        <f>price!E98</f>
        <v>90</v>
      </c>
      <c r="J104" s="41">
        <f t="shared" si="31"/>
        <v>0</v>
      </c>
      <c r="K104" s="17">
        <f t="shared" si="32"/>
        <v>0</v>
      </c>
      <c r="L104" s="9"/>
    </row>
    <row r="105" spans="1:12" hidden="1">
      <c r="A105" s="9"/>
      <c r="B105" s="13" t="s">
        <v>94</v>
      </c>
      <c r="C105" s="10">
        <f>price!F99</f>
        <v>0</v>
      </c>
      <c r="D105" s="9" t="s">
        <v>3</v>
      </c>
      <c r="E105" s="108"/>
      <c r="F105" s="105"/>
      <c r="G105" s="35">
        <f>price!D99</f>
        <v>150</v>
      </c>
      <c r="H105" s="41">
        <f t="shared" si="30"/>
        <v>0</v>
      </c>
      <c r="I105" s="35">
        <f>price!E99</f>
        <v>150</v>
      </c>
      <c r="J105" s="41">
        <f t="shared" si="31"/>
        <v>0</v>
      </c>
      <c r="K105" s="17">
        <f t="shared" si="32"/>
        <v>0</v>
      </c>
      <c r="L105" s="9"/>
    </row>
    <row r="106" spans="1:12" hidden="1">
      <c r="A106" s="9"/>
      <c r="B106" s="13" t="s">
        <v>95</v>
      </c>
      <c r="C106" s="10">
        <f>price!F100</f>
        <v>0</v>
      </c>
      <c r="D106" s="9" t="s">
        <v>3</v>
      </c>
      <c r="E106" s="108"/>
      <c r="F106" s="105"/>
      <c r="G106" s="35">
        <f>price!D100</f>
        <v>200</v>
      </c>
      <c r="H106" s="41">
        <f t="shared" si="30"/>
        <v>0</v>
      </c>
      <c r="I106" s="35">
        <f>price!E100</f>
        <v>200</v>
      </c>
      <c r="J106" s="41">
        <f t="shared" si="31"/>
        <v>0</v>
      </c>
      <c r="K106" s="17">
        <f t="shared" si="32"/>
        <v>0</v>
      </c>
      <c r="L106" s="9"/>
    </row>
    <row r="107" spans="1:12" hidden="1">
      <c r="A107" s="9">
        <v>4</v>
      </c>
      <c r="B107" s="9" t="s">
        <v>96</v>
      </c>
      <c r="C107" s="10">
        <f>price!F101</f>
        <v>0</v>
      </c>
      <c r="D107" s="9" t="s">
        <v>97</v>
      </c>
      <c r="E107" s="104"/>
      <c r="F107" s="105"/>
      <c r="G107" s="35">
        <f>price!D101</f>
        <v>2000</v>
      </c>
      <c r="H107" s="41">
        <f t="shared" si="30"/>
        <v>0</v>
      </c>
      <c r="I107" s="35">
        <f>price!E101</f>
        <v>2000</v>
      </c>
      <c r="J107" s="41">
        <f t="shared" si="31"/>
        <v>0</v>
      </c>
      <c r="K107" s="17">
        <f t="shared" si="32"/>
        <v>0</v>
      </c>
      <c r="L107" s="9"/>
    </row>
    <row r="108" spans="1:12">
      <c r="A108" s="9">
        <v>5</v>
      </c>
      <c r="B108" s="9" t="s">
        <v>98</v>
      </c>
      <c r="C108" s="10">
        <f>price!F102</f>
        <v>17</v>
      </c>
      <c r="D108" s="9" t="s">
        <v>99</v>
      </c>
      <c r="E108" s="104"/>
      <c r="F108" s="105"/>
      <c r="G108" s="35">
        <f>price!D102</f>
        <v>400</v>
      </c>
      <c r="H108" s="41">
        <f t="shared" si="30"/>
        <v>6800</v>
      </c>
      <c r="I108" s="35">
        <f>price!E102</f>
        <v>320</v>
      </c>
      <c r="J108" s="41">
        <f t="shared" si="31"/>
        <v>5440</v>
      </c>
      <c r="K108" s="17">
        <f t="shared" si="32"/>
        <v>1360</v>
      </c>
      <c r="L108" s="9"/>
    </row>
    <row r="109" spans="1:12" hidden="1">
      <c r="A109" s="9">
        <v>6</v>
      </c>
      <c r="B109" s="9" t="s">
        <v>100</v>
      </c>
      <c r="C109" s="10">
        <f>price!F103</f>
        <v>0</v>
      </c>
      <c r="D109" s="9" t="s">
        <v>101</v>
      </c>
      <c r="E109" s="104"/>
      <c r="F109" s="105"/>
      <c r="G109" s="35">
        <f>price!D103</f>
        <v>250</v>
      </c>
      <c r="H109" s="41">
        <f t="shared" si="30"/>
        <v>0</v>
      </c>
      <c r="I109" s="35">
        <f>price!E103</f>
        <v>200</v>
      </c>
      <c r="J109" s="41">
        <f t="shared" si="31"/>
        <v>0</v>
      </c>
      <c r="K109" s="17">
        <f t="shared" si="32"/>
        <v>0</v>
      </c>
      <c r="L109" s="9"/>
    </row>
    <row r="110" spans="1:12" ht="21" thickBot="1">
      <c r="A110" s="18"/>
      <c r="B110" s="19" t="s">
        <v>31</v>
      </c>
      <c r="C110" s="20"/>
      <c r="D110" s="21"/>
      <c r="E110" s="106"/>
      <c r="F110" s="107"/>
      <c r="G110" s="29"/>
      <c r="H110" s="41">
        <f>SUM(H95:H109)</f>
        <v>17390</v>
      </c>
      <c r="I110" s="41"/>
      <c r="J110" s="41">
        <f t="shared" ref="J110:K110" si="33">SUM(J95:J109)</f>
        <v>15605</v>
      </c>
      <c r="K110" s="41">
        <f t="shared" si="33"/>
        <v>1785</v>
      </c>
      <c r="L110" s="9"/>
    </row>
    <row r="111" spans="1:12" ht="21.75" thickTop="1">
      <c r="A111" s="24" t="s">
        <v>102</v>
      </c>
      <c r="B111" s="25"/>
      <c r="C111" s="25"/>
      <c r="D111" s="25"/>
      <c r="E111" s="25"/>
      <c r="F111" s="25"/>
      <c r="G111" s="3"/>
      <c r="H111" s="26"/>
      <c r="I111" s="2"/>
      <c r="J111" s="26"/>
      <c r="K111" s="26"/>
      <c r="L111" s="4"/>
    </row>
    <row r="112" spans="1:12" ht="21">
      <c r="A112" s="9"/>
      <c r="B112" s="57" t="s">
        <v>7</v>
      </c>
      <c r="C112" s="27" t="s">
        <v>118</v>
      </c>
      <c r="D112" s="9" t="s">
        <v>9</v>
      </c>
      <c r="E112" s="102"/>
      <c r="F112" s="103"/>
      <c r="G112" s="8" t="s">
        <v>11</v>
      </c>
      <c r="H112" s="7" t="s">
        <v>12</v>
      </c>
      <c r="I112" s="7" t="s">
        <v>13</v>
      </c>
      <c r="J112" s="7" t="s">
        <v>14</v>
      </c>
      <c r="K112" s="7" t="s">
        <v>15</v>
      </c>
      <c r="L112" s="7" t="s">
        <v>16</v>
      </c>
    </row>
    <row r="113" spans="1:12">
      <c r="A113" s="109">
        <f>price!A106</f>
        <v>1</v>
      </c>
      <c r="B113" s="109" t="str">
        <f>price!B106</f>
        <v>ทำฝาย</v>
      </c>
      <c r="C113" s="38">
        <f>price!F106</f>
        <v>17</v>
      </c>
      <c r="D113" s="9" t="s">
        <v>3</v>
      </c>
      <c r="E113" s="104"/>
      <c r="F113" s="105"/>
      <c r="G113" s="38">
        <f>price!D106</f>
        <v>300</v>
      </c>
      <c r="H113" s="41">
        <f>G113*C113</f>
        <v>5100</v>
      </c>
      <c r="I113" s="38">
        <f>price!E106</f>
        <v>100</v>
      </c>
      <c r="J113" s="41">
        <f>I113*C113</f>
        <v>1700</v>
      </c>
      <c r="K113" s="41">
        <f>H113-J113</f>
        <v>3400</v>
      </c>
      <c r="L113" s="9"/>
    </row>
    <row r="114" spans="1:12">
      <c r="A114" s="109">
        <f>price!A107</f>
        <v>2</v>
      </c>
      <c r="B114" s="109" t="str">
        <f>price!B107</f>
        <v>การแสดงของชนเผ่า</v>
      </c>
      <c r="C114" s="38">
        <f>price!F107</f>
        <v>1</v>
      </c>
      <c r="D114" s="9" t="s">
        <v>3</v>
      </c>
      <c r="E114" s="104"/>
      <c r="F114" s="105"/>
      <c r="G114" s="38">
        <f>price!D107</f>
        <v>10000</v>
      </c>
      <c r="H114" s="41">
        <f t="shared" ref="H114" si="34">G114*C114</f>
        <v>10000</v>
      </c>
      <c r="I114" s="38"/>
      <c r="J114" s="41"/>
      <c r="K114" s="41"/>
      <c r="L114" s="9"/>
    </row>
    <row r="115" spans="1:12">
      <c r="A115" s="109"/>
      <c r="B115" s="109"/>
      <c r="C115" s="38"/>
      <c r="D115" s="9"/>
      <c r="E115" s="104"/>
      <c r="F115" s="105"/>
      <c r="G115" s="38"/>
      <c r="H115" s="41"/>
      <c r="I115" s="38"/>
      <c r="J115" s="41"/>
      <c r="K115" s="41"/>
      <c r="L115" s="9"/>
    </row>
    <row r="116" spans="1:12">
      <c r="A116" s="9"/>
      <c r="B116" s="9"/>
      <c r="C116" s="9"/>
      <c r="D116" s="9"/>
      <c r="E116" s="104"/>
      <c r="F116" s="105"/>
      <c r="G116" s="36"/>
      <c r="H116" s="41"/>
      <c r="I116" s="41"/>
      <c r="J116" s="41"/>
      <c r="K116" s="41"/>
      <c r="L116" s="9"/>
    </row>
    <row r="117" spans="1:12" ht="21" thickBot="1">
      <c r="A117" s="18"/>
      <c r="B117" s="19" t="s">
        <v>31</v>
      </c>
      <c r="C117" s="20"/>
      <c r="D117" s="21"/>
      <c r="E117" s="106"/>
      <c r="F117" s="107"/>
      <c r="G117" s="29"/>
      <c r="H117" s="41">
        <f>SUM(H113:H116)</f>
        <v>15100</v>
      </c>
      <c r="I117" s="41"/>
      <c r="J117" s="41">
        <f>SUM(J113:J116)</f>
        <v>1700</v>
      </c>
      <c r="K117" s="41">
        <f>H117-J117</f>
        <v>13400</v>
      </c>
      <c r="L117" s="9"/>
    </row>
    <row r="118" spans="1:12" ht="21.75" thickTop="1">
      <c r="A118" s="24"/>
      <c r="B118" s="25"/>
      <c r="C118" s="25"/>
      <c r="D118" s="25"/>
      <c r="E118" s="25"/>
      <c r="F118" s="25"/>
      <c r="G118" s="3"/>
      <c r="H118" s="26"/>
      <c r="I118" s="2"/>
      <c r="J118" s="26"/>
      <c r="K118" s="26"/>
      <c r="L118" s="4"/>
    </row>
    <row r="119" spans="1:12">
      <c r="G119" s="42"/>
    </row>
    <row r="120" spans="1:12">
      <c r="G120" s="42"/>
      <c r="H120" s="5" t="s">
        <v>12</v>
      </c>
      <c r="J120" s="5" t="s">
        <v>14</v>
      </c>
    </row>
    <row r="121" spans="1:12">
      <c r="B121" s="5" t="s">
        <v>6</v>
      </c>
      <c r="G121" s="42"/>
      <c r="H121" s="43">
        <f>H19</f>
        <v>35600</v>
      </c>
      <c r="J121" s="43">
        <f>J19</f>
        <v>24300</v>
      </c>
    </row>
    <row r="122" spans="1:12">
      <c r="B122" s="5" t="s">
        <v>32</v>
      </c>
      <c r="G122" s="42"/>
      <c r="H122" s="43">
        <f>H52</f>
        <v>34680</v>
      </c>
      <c r="J122" s="43">
        <f>J52</f>
        <v>30430</v>
      </c>
    </row>
    <row r="123" spans="1:12">
      <c r="B123" s="5" t="s">
        <v>46</v>
      </c>
      <c r="G123" s="42"/>
      <c r="H123" s="43">
        <f>H72</f>
        <v>47700</v>
      </c>
      <c r="J123" s="43">
        <f>J72</f>
        <v>34635.71428571429</v>
      </c>
    </row>
    <row r="124" spans="1:12">
      <c r="B124" s="5" t="s">
        <v>66</v>
      </c>
      <c r="G124" s="42"/>
      <c r="H124" s="43">
        <f>H84</f>
        <v>47500</v>
      </c>
      <c r="J124" s="43">
        <f>J84</f>
        <v>18500</v>
      </c>
    </row>
    <row r="125" spans="1:12">
      <c r="B125" s="5" t="s">
        <v>77</v>
      </c>
      <c r="G125" s="42"/>
      <c r="H125" s="43">
        <f>H92</f>
        <v>5000</v>
      </c>
      <c r="J125" s="43">
        <f>J92</f>
        <v>3000</v>
      </c>
    </row>
    <row r="126" spans="1:12">
      <c r="B126" s="5" t="str">
        <f>A93</f>
        <v>วัสดุและอุปกรณ์ประกอบการเรียนรู้</v>
      </c>
      <c r="G126" s="42"/>
      <c r="H126" s="43">
        <f>H110</f>
        <v>17390</v>
      </c>
      <c r="J126" s="43">
        <f>J110</f>
        <v>15605</v>
      </c>
    </row>
    <row r="127" spans="1:12">
      <c r="B127" s="5" t="str">
        <f>A111</f>
        <v>อุปกรณ์ทำกิจกรรมพิเศษ</v>
      </c>
      <c r="G127" s="42"/>
      <c r="H127" s="44">
        <f>H117</f>
        <v>15100</v>
      </c>
      <c r="J127" s="44">
        <f>J117</f>
        <v>1700</v>
      </c>
    </row>
    <row r="128" spans="1:12">
      <c r="B128" s="5" t="s">
        <v>103</v>
      </c>
      <c r="G128" s="42"/>
      <c r="H128" s="43">
        <f>SUM(H121:H127)</f>
        <v>202970</v>
      </c>
      <c r="J128" s="43">
        <f>SUM(J121:J127)</f>
        <v>128170.71428571429</v>
      </c>
    </row>
    <row r="129" spans="2:14" ht="21">
      <c r="B129" s="5" t="s">
        <v>104</v>
      </c>
      <c r="E129" s="115">
        <v>0.1</v>
      </c>
      <c r="G129" s="42"/>
      <c r="H129" s="43">
        <f>H128*E129</f>
        <v>20297</v>
      </c>
      <c r="J129" s="45"/>
    </row>
    <row r="130" spans="2:14" ht="21" thickBot="1">
      <c r="B130" s="5" t="s">
        <v>105</v>
      </c>
      <c r="G130" s="42"/>
      <c r="H130" s="46">
        <f>SUM(H128:H129)</f>
        <v>223267</v>
      </c>
      <c r="J130" s="46">
        <f>SUM(J128:J129)</f>
        <v>128170.71428571429</v>
      </c>
      <c r="M130" s="43"/>
    </row>
    <row r="131" spans="2:14">
      <c r="G131" s="42"/>
    </row>
    <row r="132" spans="2:14">
      <c r="B132" s="5" t="s">
        <v>1</v>
      </c>
      <c r="G132" s="42"/>
      <c r="H132" s="5">
        <f>B3</f>
        <v>17</v>
      </c>
      <c r="I132" s="5" t="s">
        <v>3</v>
      </c>
    </row>
    <row r="133" spans="2:14">
      <c r="B133" s="5" t="s">
        <v>12</v>
      </c>
      <c r="H133" s="43">
        <f>H130</f>
        <v>223267</v>
      </c>
    </row>
    <row r="134" spans="2:14">
      <c r="B134" s="5" t="s">
        <v>14</v>
      </c>
      <c r="H134" s="44">
        <f>J130</f>
        <v>128170.71428571429</v>
      </c>
    </row>
    <row r="135" spans="2:14" ht="21" thickBot="1">
      <c r="B135" s="5" t="s">
        <v>106</v>
      </c>
      <c r="H135" s="47">
        <f>H130-J130</f>
        <v>95096.28571428571</v>
      </c>
      <c r="I135" s="5" t="s">
        <v>107</v>
      </c>
    </row>
    <row r="136" spans="2:14" ht="21" thickTop="1">
      <c r="B136" s="5" t="s">
        <v>108</v>
      </c>
      <c r="G136" s="42"/>
      <c r="H136" s="42">
        <f>H130/B3</f>
        <v>13133.35294117647</v>
      </c>
      <c r="I136" s="5" t="s">
        <v>107</v>
      </c>
      <c r="N136" s="152"/>
    </row>
    <row r="137" spans="2:14">
      <c r="B137" s="5" t="s">
        <v>109</v>
      </c>
      <c r="G137" s="42"/>
      <c r="H137" s="48">
        <f>H135/H130</f>
        <v>0.42593077218883985</v>
      </c>
    </row>
  </sheetData>
  <mergeCells count="1">
    <mergeCell ref="A1:L1"/>
  </mergeCells>
  <pageMargins left="0.118110236220472" right="0.118110236220472" top="0.15748031496063" bottom="0.15748031496063" header="0.31496062992126" footer="0.31496062992126"/>
  <pageSetup paperSize="9" scale="7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2" activePane="bottomLeft" state="frozen"/>
      <selection pane="bottomLeft" activeCell="H21" sqref="H21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8.85546875" style="5" bestFit="1" customWidth="1"/>
    <col min="4" max="4" width="16.140625" style="90" bestFit="1" customWidth="1"/>
    <col min="5" max="5" width="13.7109375" style="90" bestFit="1" customWidth="1"/>
    <col min="6" max="6" width="15.5703125" style="49" bestFit="1" customWidth="1"/>
    <col min="7" max="7" width="7.85546875" style="72" bestFit="1" customWidth="1"/>
    <col min="8" max="8" width="10.42578125" style="49" customWidth="1"/>
    <col min="9" max="9" width="5.140625" style="72" bestFit="1" customWidth="1"/>
    <col min="10" max="10" width="24.8554687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7" t="s">
        <v>7</v>
      </c>
      <c r="C1" s="27" t="s">
        <v>9</v>
      </c>
      <c r="D1" s="82" t="s">
        <v>11</v>
      </c>
      <c r="E1" s="82" t="s">
        <v>145</v>
      </c>
      <c r="F1" s="146" t="s">
        <v>118</v>
      </c>
      <c r="G1" s="147"/>
      <c r="H1" s="147"/>
      <c r="I1" s="148"/>
      <c r="J1" s="27" t="s">
        <v>16</v>
      </c>
    </row>
    <row r="2" spans="1:17" ht="21">
      <c r="A2" s="18" t="s">
        <v>119</v>
      </c>
      <c r="B2" s="51"/>
      <c r="C2" s="51"/>
      <c r="D2" s="83"/>
      <c r="E2" s="83"/>
      <c r="F2" s="96">
        <v>17</v>
      </c>
      <c r="G2" s="54" t="s">
        <v>3</v>
      </c>
      <c r="H2" s="53"/>
      <c r="I2" s="54"/>
      <c r="J2" s="52"/>
    </row>
    <row r="3" spans="1:17" ht="21">
      <c r="A3" s="1" t="s">
        <v>6</v>
      </c>
      <c r="B3" s="2"/>
      <c r="C3" s="2"/>
      <c r="D3" s="84"/>
      <c r="E3" s="84"/>
      <c r="F3" s="67" t="s">
        <v>8</v>
      </c>
      <c r="G3" s="68" t="s">
        <v>9</v>
      </c>
      <c r="H3" s="67" t="s">
        <v>127</v>
      </c>
      <c r="I3" s="68" t="s">
        <v>9</v>
      </c>
      <c r="J3" s="4"/>
    </row>
    <row r="4" spans="1:17">
      <c r="A4" s="9">
        <v>1</v>
      </c>
      <c r="B4" s="9" t="s">
        <v>17</v>
      </c>
      <c r="C4" s="9"/>
      <c r="D4" s="85"/>
      <c r="E4" s="85"/>
      <c r="F4" s="53"/>
      <c r="G4" s="54"/>
      <c r="H4" s="53"/>
      <c r="I4" s="54"/>
      <c r="J4" s="9"/>
    </row>
    <row r="5" spans="1:17">
      <c r="A5" s="9"/>
      <c r="B5" s="13" t="s">
        <v>18</v>
      </c>
      <c r="C5" s="9" t="s">
        <v>107</v>
      </c>
      <c r="D5" s="112">
        <v>1600</v>
      </c>
      <c r="E5" s="91">
        <v>950</v>
      </c>
      <c r="F5" s="53"/>
      <c r="G5" s="54" t="s">
        <v>19</v>
      </c>
      <c r="H5" s="53"/>
      <c r="I5" s="54" t="s">
        <v>125</v>
      </c>
      <c r="J5" s="9"/>
    </row>
    <row r="6" spans="1:17">
      <c r="A6" s="9"/>
      <c r="B6" s="13" t="s">
        <v>21</v>
      </c>
      <c r="C6" s="9" t="s">
        <v>107</v>
      </c>
      <c r="D6" s="112">
        <v>1800</v>
      </c>
      <c r="E6" s="91">
        <v>1100</v>
      </c>
      <c r="F6" s="53"/>
      <c r="G6" s="54" t="s">
        <v>19</v>
      </c>
      <c r="H6" s="53"/>
      <c r="I6" s="54" t="s">
        <v>125</v>
      </c>
      <c r="J6" s="9"/>
    </row>
    <row r="7" spans="1:17">
      <c r="A7" s="9"/>
      <c r="B7" s="13" t="s">
        <v>22</v>
      </c>
      <c r="C7" s="9" t="s">
        <v>107</v>
      </c>
      <c r="D7" s="91">
        <v>1400</v>
      </c>
      <c r="E7" s="91">
        <v>950</v>
      </c>
      <c r="F7" s="53">
        <v>7</v>
      </c>
      <c r="G7" s="54" t="s">
        <v>19</v>
      </c>
      <c r="H7" s="53">
        <v>2</v>
      </c>
      <c r="I7" s="54" t="s">
        <v>125</v>
      </c>
      <c r="J7" s="9"/>
    </row>
    <row r="8" spans="1:17">
      <c r="A8" s="9"/>
      <c r="B8" s="13" t="s">
        <v>180</v>
      </c>
      <c r="C8" s="9" t="s">
        <v>107</v>
      </c>
      <c r="D8" s="91">
        <v>1600</v>
      </c>
      <c r="E8" s="91">
        <v>1100</v>
      </c>
      <c r="F8" s="53">
        <v>5</v>
      </c>
      <c r="G8" s="54" t="s">
        <v>19</v>
      </c>
      <c r="H8" s="53">
        <v>2</v>
      </c>
      <c r="I8" s="54" t="s">
        <v>125</v>
      </c>
      <c r="J8" s="9" t="s">
        <v>182</v>
      </c>
    </row>
    <row r="9" spans="1:17" ht="21">
      <c r="A9" s="9">
        <v>2</v>
      </c>
      <c r="B9" s="9" t="s">
        <v>23</v>
      </c>
      <c r="C9" s="9" t="s">
        <v>107</v>
      </c>
      <c r="D9" s="143">
        <v>60000</v>
      </c>
      <c r="E9" s="113"/>
      <c r="F9" s="53"/>
      <c r="G9" s="54" t="s">
        <v>24</v>
      </c>
      <c r="H9" s="53"/>
      <c r="I9" s="54" t="s">
        <v>125</v>
      </c>
      <c r="J9" s="9"/>
    </row>
    <row r="10" spans="1:17">
      <c r="A10" s="9">
        <v>3</v>
      </c>
      <c r="B10" s="9" t="s">
        <v>25</v>
      </c>
      <c r="C10" s="9" t="s">
        <v>107</v>
      </c>
      <c r="D10" s="113"/>
      <c r="E10" s="113"/>
      <c r="F10" s="53"/>
      <c r="G10" s="54" t="s">
        <v>19</v>
      </c>
      <c r="H10" s="53"/>
      <c r="I10" s="54" t="s">
        <v>125</v>
      </c>
      <c r="J10" s="9"/>
    </row>
    <row r="11" spans="1:17">
      <c r="A11" s="9">
        <v>4</v>
      </c>
      <c r="B11" s="9" t="s">
        <v>26</v>
      </c>
      <c r="C11" s="9" t="s">
        <v>107</v>
      </c>
      <c r="D11" s="91">
        <v>300</v>
      </c>
      <c r="E11" s="91">
        <v>200</v>
      </c>
      <c r="F11" s="53"/>
      <c r="G11" s="54" t="s">
        <v>3</v>
      </c>
      <c r="H11" s="53"/>
      <c r="I11" s="54" t="s">
        <v>125</v>
      </c>
      <c r="J11" s="9"/>
      <c r="P11" s="42"/>
    </row>
    <row r="12" spans="1:17">
      <c r="A12" s="9">
        <v>5</v>
      </c>
      <c r="B12" s="9" t="s">
        <v>27</v>
      </c>
      <c r="C12" s="9" t="s">
        <v>107</v>
      </c>
      <c r="D12" s="113"/>
      <c r="E12" s="113"/>
      <c r="F12" s="53"/>
      <c r="G12" s="54" t="s">
        <v>19</v>
      </c>
      <c r="H12" s="53"/>
      <c r="I12" s="54" t="s">
        <v>125</v>
      </c>
      <c r="J12" s="9"/>
    </row>
    <row r="13" spans="1:17">
      <c r="A13" s="9">
        <v>6</v>
      </c>
      <c r="B13" s="9" t="s">
        <v>28</v>
      </c>
      <c r="D13" s="112"/>
      <c r="E13" s="112"/>
      <c r="F13" s="53"/>
      <c r="G13" s="54"/>
      <c r="H13" s="53"/>
      <c r="I13" s="54"/>
      <c r="J13" s="9"/>
      <c r="P13" s="42"/>
    </row>
    <row r="14" spans="1:17">
      <c r="A14" s="9"/>
      <c r="B14" s="13" t="s">
        <v>29</v>
      </c>
      <c r="C14" s="9" t="s">
        <v>107</v>
      </c>
      <c r="D14" s="114">
        <v>1000</v>
      </c>
      <c r="E14" s="112">
        <v>800</v>
      </c>
      <c r="F14" s="53"/>
      <c r="G14" s="54" t="s">
        <v>19</v>
      </c>
      <c r="H14" s="53"/>
      <c r="I14" s="54" t="s">
        <v>125</v>
      </c>
      <c r="J14" s="11"/>
      <c r="Q14" s="42"/>
    </row>
    <row r="15" spans="1:17">
      <c r="A15" s="9"/>
      <c r="B15" s="13" t="s">
        <v>30</v>
      </c>
      <c r="C15" s="9" t="s">
        <v>107</v>
      </c>
      <c r="D15" s="114">
        <v>1200</v>
      </c>
      <c r="E15" s="112">
        <v>900</v>
      </c>
      <c r="F15" s="53"/>
      <c r="G15" s="54" t="s">
        <v>19</v>
      </c>
      <c r="H15" s="53"/>
      <c r="I15" s="54" t="s">
        <v>125</v>
      </c>
      <c r="J15" s="11"/>
    </row>
    <row r="16" spans="1:17" ht="21">
      <c r="A16" s="1" t="s">
        <v>32</v>
      </c>
      <c r="B16" s="2"/>
      <c r="C16" s="2"/>
      <c r="D16" s="84"/>
      <c r="E16" s="84"/>
      <c r="F16" s="67" t="s">
        <v>1</v>
      </c>
      <c r="G16" s="68" t="s">
        <v>9</v>
      </c>
      <c r="H16" s="67" t="s">
        <v>33</v>
      </c>
      <c r="I16" s="68" t="s">
        <v>9</v>
      </c>
      <c r="J16" s="4"/>
    </row>
    <row r="17" spans="1:10" ht="21">
      <c r="A17" s="9">
        <v>1</v>
      </c>
      <c r="B17" s="57" t="s">
        <v>187</v>
      </c>
      <c r="C17" s="9"/>
      <c r="D17" s="100"/>
      <c r="E17" s="85"/>
      <c r="F17" s="53"/>
      <c r="G17" s="54"/>
      <c r="H17" s="53"/>
      <c r="I17" s="54"/>
      <c r="J17" s="9"/>
    </row>
    <row r="18" spans="1:10">
      <c r="A18" s="9"/>
      <c r="B18" s="9" t="s">
        <v>195</v>
      </c>
      <c r="C18" s="9" t="s">
        <v>107</v>
      </c>
      <c r="D18" s="100">
        <v>150</v>
      </c>
      <c r="E18" s="85">
        <f>D18-(D18*20%)</f>
        <v>120</v>
      </c>
      <c r="F18" s="53"/>
      <c r="G18" s="54" t="s">
        <v>3</v>
      </c>
      <c r="H18" s="53"/>
      <c r="I18" s="54" t="s">
        <v>35</v>
      </c>
      <c r="J18" s="9"/>
    </row>
    <row r="19" spans="1:10">
      <c r="A19" s="9"/>
      <c r="B19" s="9" t="s">
        <v>191</v>
      </c>
      <c r="C19" s="9" t="s">
        <v>107</v>
      </c>
      <c r="D19" s="100">
        <v>250</v>
      </c>
      <c r="E19" s="85">
        <f t="shared" ref="E19:E20" si="0">D19-(D19*20%)</f>
        <v>200</v>
      </c>
      <c r="F19" s="53">
        <v>16</v>
      </c>
      <c r="G19" s="54" t="s">
        <v>3</v>
      </c>
      <c r="H19" s="53">
        <v>1</v>
      </c>
      <c r="I19" s="54" t="s">
        <v>35</v>
      </c>
      <c r="J19" s="9" t="s">
        <v>203</v>
      </c>
    </row>
    <row r="20" spans="1:10">
      <c r="A20" s="9"/>
      <c r="B20" s="9" t="s">
        <v>192</v>
      </c>
      <c r="C20" s="9" t="s">
        <v>107</v>
      </c>
      <c r="D20" s="100">
        <v>300</v>
      </c>
      <c r="E20" s="85">
        <f t="shared" si="0"/>
        <v>240</v>
      </c>
      <c r="F20" s="53">
        <v>16</v>
      </c>
      <c r="G20" s="54" t="s">
        <v>3</v>
      </c>
      <c r="H20" s="53">
        <v>1</v>
      </c>
      <c r="I20" s="54" t="s">
        <v>35</v>
      </c>
      <c r="J20" s="9" t="s">
        <v>203</v>
      </c>
    </row>
    <row r="21" spans="1:10">
      <c r="A21" s="9"/>
      <c r="B21" s="9" t="s">
        <v>38</v>
      </c>
      <c r="C21" s="9"/>
      <c r="D21" s="100"/>
      <c r="E21" s="85"/>
      <c r="F21" s="53"/>
      <c r="G21" s="54"/>
      <c r="H21" s="53"/>
      <c r="I21" s="54"/>
      <c r="J21" s="9"/>
    </row>
    <row r="22" spans="1:10">
      <c r="A22" s="9"/>
      <c r="B22" s="9" t="s">
        <v>120</v>
      </c>
      <c r="C22" s="9" t="s">
        <v>107</v>
      </c>
      <c r="D22" s="100">
        <v>120</v>
      </c>
      <c r="E22" s="85">
        <f>D22</f>
        <v>120</v>
      </c>
      <c r="F22" s="53">
        <v>17</v>
      </c>
      <c r="G22" s="54" t="s">
        <v>3</v>
      </c>
      <c r="H22" s="53">
        <v>1</v>
      </c>
      <c r="I22" s="54" t="s">
        <v>35</v>
      </c>
      <c r="J22" s="9" t="s">
        <v>205</v>
      </c>
    </row>
    <row r="23" spans="1:10">
      <c r="A23" s="9"/>
      <c r="B23" s="9" t="s">
        <v>121</v>
      </c>
      <c r="C23" s="9" t="s">
        <v>107</v>
      </c>
      <c r="D23" s="100">
        <v>120</v>
      </c>
      <c r="E23" s="85">
        <f t="shared" ref="E23:E24" si="1">D23</f>
        <v>120</v>
      </c>
      <c r="F23" s="53">
        <v>17</v>
      </c>
      <c r="G23" s="54" t="s">
        <v>3</v>
      </c>
      <c r="H23" s="53">
        <v>1</v>
      </c>
      <c r="I23" s="54" t="s">
        <v>35</v>
      </c>
      <c r="J23" s="9" t="s">
        <v>205</v>
      </c>
    </row>
    <row r="24" spans="1:10">
      <c r="A24" s="9"/>
      <c r="B24" s="9" t="s">
        <v>193</v>
      </c>
      <c r="C24" s="9" t="s">
        <v>107</v>
      </c>
      <c r="D24" s="100">
        <v>80</v>
      </c>
      <c r="E24" s="85">
        <f t="shared" si="1"/>
        <v>80</v>
      </c>
      <c r="F24" s="53">
        <v>17</v>
      </c>
      <c r="G24" s="54" t="s">
        <v>3</v>
      </c>
      <c r="H24" s="53">
        <v>1</v>
      </c>
      <c r="I24" s="54" t="s">
        <v>35</v>
      </c>
      <c r="J24" s="9" t="s">
        <v>204</v>
      </c>
    </row>
    <row r="25" spans="1:10" ht="21">
      <c r="A25" s="9">
        <v>2</v>
      </c>
      <c r="B25" s="57" t="s">
        <v>188</v>
      </c>
      <c r="C25" s="9"/>
      <c r="D25" s="100"/>
      <c r="E25" s="85"/>
      <c r="F25" s="53"/>
      <c r="G25" s="54"/>
      <c r="H25" s="53"/>
      <c r="I25" s="54"/>
      <c r="J25" s="9"/>
    </row>
    <row r="26" spans="1:10">
      <c r="A26" s="9"/>
      <c r="B26" s="9" t="s">
        <v>194</v>
      </c>
      <c r="C26" s="9" t="s">
        <v>107</v>
      </c>
      <c r="D26" s="100">
        <v>120</v>
      </c>
      <c r="E26" s="85">
        <f>D26</f>
        <v>120</v>
      </c>
      <c r="F26" s="53">
        <v>17</v>
      </c>
      <c r="G26" s="54" t="s">
        <v>3</v>
      </c>
      <c r="H26" s="53">
        <v>1</v>
      </c>
      <c r="I26" s="54" t="s">
        <v>35</v>
      </c>
      <c r="J26" s="9" t="s">
        <v>181</v>
      </c>
    </row>
    <row r="27" spans="1:10">
      <c r="A27" s="9"/>
      <c r="B27" s="9" t="s">
        <v>190</v>
      </c>
      <c r="C27" s="9" t="s">
        <v>107</v>
      </c>
      <c r="D27" s="100">
        <v>150</v>
      </c>
      <c r="E27" s="85">
        <f t="shared" ref="E27:E28" si="2">D27</f>
        <v>150</v>
      </c>
      <c r="F27" s="53">
        <v>17</v>
      </c>
      <c r="G27" s="54" t="s">
        <v>3</v>
      </c>
      <c r="H27" s="53">
        <v>1</v>
      </c>
      <c r="I27" s="54" t="s">
        <v>35</v>
      </c>
      <c r="J27" s="9" t="s">
        <v>26</v>
      </c>
    </row>
    <row r="28" spans="1:10">
      <c r="A28" s="9"/>
      <c r="B28" s="9" t="s">
        <v>196</v>
      </c>
      <c r="C28" s="9" t="s">
        <v>107</v>
      </c>
      <c r="D28" s="100">
        <v>300</v>
      </c>
      <c r="E28" s="85">
        <v>240</v>
      </c>
      <c r="F28" s="53">
        <v>17</v>
      </c>
      <c r="G28" s="54" t="s">
        <v>3</v>
      </c>
      <c r="H28" s="53">
        <v>1</v>
      </c>
      <c r="I28" s="54" t="s">
        <v>35</v>
      </c>
      <c r="J28" s="9" t="s">
        <v>206</v>
      </c>
    </row>
    <row r="29" spans="1:10">
      <c r="A29" s="9"/>
      <c r="B29" s="9" t="s">
        <v>43</v>
      </c>
      <c r="C29" s="9"/>
      <c r="D29" s="100"/>
      <c r="E29" s="85"/>
      <c r="F29" s="53"/>
      <c r="G29" s="54"/>
      <c r="H29" s="53"/>
      <c r="I29" s="54"/>
      <c r="J29" s="9"/>
    </row>
    <row r="30" spans="1:10">
      <c r="A30" s="9"/>
      <c r="B30" s="9" t="s">
        <v>197</v>
      </c>
      <c r="C30" s="9" t="s">
        <v>107</v>
      </c>
      <c r="D30" s="100">
        <v>100</v>
      </c>
      <c r="E30" s="85">
        <f>D30</f>
        <v>100</v>
      </c>
      <c r="F30" s="53">
        <v>17</v>
      </c>
      <c r="G30" s="54" t="s">
        <v>3</v>
      </c>
      <c r="H30" s="53">
        <v>1</v>
      </c>
      <c r="I30" s="54" t="s">
        <v>35</v>
      </c>
      <c r="J30" s="9" t="s">
        <v>26</v>
      </c>
    </row>
    <row r="31" spans="1:10">
      <c r="A31" s="9"/>
      <c r="B31" s="9" t="s">
        <v>198</v>
      </c>
      <c r="C31" s="9" t="s">
        <v>107</v>
      </c>
      <c r="D31" s="100">
        <v>100</v>
      </c>
      <c r="E31" s="85">
        <f t="shared" ref="E31:E32" si="3">D31</f>
        <v>100</v>
      </c>
      <c r="F31" s="53">
        <v>17</v>
      </c>
      <c r="G31" s="54" t="s">
        <v>3</v>
      </c>
      <c r="H31" s="53">
        <v>1</v>
      </c>
      <c r="I31" s="54" t="s">
        <v>35</v>
      </c>
      <c r="J31" s="9" t="s">
        <v>207</v>
      </c>
    </row>
    <row r="32" spans="1:10">
      <c r="A32" s="9"/>
      <c r="B32" s="9" t="s">
        <v>122</v>
      </c>
      <c r="C32" s="9" t="s">
        <v>107</v>
      </c>
      <c r="D32" s="100"/>
      <c r="E32" s="85">
        <f t="shared" si="3"/>
        <v>0</v>
      </c>
      <c r="F32" s="53"/>
      <c r="G32" s="54" t="s">
        <v>3</v>
      </c>
      <c r="H32" s="53"/>
      <c r="I32" s="54" t="s">
        <v>35</v>
      </c>
      <c r="J32" s="9"/>
    </row>
    <row r="33" spans="1:10" ht="21">
      <c r="A33" s="9">
        <v>3</v>
      </c>
      <c r="B33" s="58" t="s">
        <v>189</v>
      </c>
      <c r="C33" s="9"/>
      <c r="D33" s="100"/>
      <c r="E33" s="85"/>
      <c r="F33" s="53"/>
      <c r="G33" s="54"/>
      <c r="H33" s="53"/>
      <c r="I33" s="54"/>
      <c r="J33" s="9"/>
    </row>
    <row r="34" spans="1:10">
      <c r="A34" s="9"/>
      <c r="B34" s="9" t="s">
        <v>199</v>
      </c>
      <c r="C34" s="9" t="s">
        <v>3</v>
      </c>
      <c r="D34" s="100">
        <v>150</v>
      </c>
      <c r="E34" s="85">
        <f>D34-(D34*20%)</f>
        <v>120</v>
      </c>
      <c r="F34" s="53">
        <v>17</v>
      </c>
      <c r="G34" s="54" t="s">
        <v>3</v>
      </c>
      <c r="H34" s="53">
        <v>1</v>
      </c>
      <c r="I34" s="54" t="s">
        <v>35</v>
      </c>
      <c r="J34" s="9" t="s">
        <v>181</v>
      </c>
    </row>
    <row r="35" spans="1:10">
      <c r="A35" s="9"/>
      <c r="B35" s="9" t="s">
        <v>191</v>
      </c>
      <c r="C35" s="9" t="s">
        <v>3</v>
      </c>
      <c r="D35" s="100">
        <v>250</v>
      </c>
      <c r="E35" s="85">
        <f t="shared" ref="E35" si="4">D35-(D35*20%)</f>
        <v>200</v>
      </c>
      <c r="F35" s="53">
        <v>17</v>
      </c>
      <c r="G35" s="54" t="s">
        <v>3</v>
      </c>
      <c r="H35" s="53">
        <v>1</v>
      </c>
      <c r="I35" s="54" t="s">
        <v>35</v>
      </c>
      <c r="J35" s="9"/>
    </row>
    <row r="36" spans="1:10">
      <c r="A36" s="9"/>
      <c r="B36" s="9" t="s">
        <v>44</v>
      </c>
      <c r="C36" s="9" t="s">
        <v>3</v>
      </c>
      <c r="D36" s="100"/>
      <c r="E36" s="85">
        <f t="shared" ref="E35:E39" si="5">D36</f>
        <v>0</v>
      </c>
      <c r="F36" s="53"/>
      <c r="G36" s="54" t="s">
        <v>3</v>
      </c>
      <c r="H36" s="53"/>
      <c r="I36" s="54" t="s">
        <v>35</v>
      </c>
      <c r="J36" s="9"/>
    </row>
    <row r="37" spans="1:10">
      <c r="A37" s="9"/>
      <c r="B37" s="9" t="s">
        <v>45</v>
      </c>
      <c r="C37" s="9" t="s">
        <v>3</v>
      </c>
      <c r="D37" s="100"/>
      <c r="E37" s="85">
        <f t="shared" si="5"/>
        <v>0</v>
      </c>
      <c r="F37" s="53"/>
      <c r="G37" s="54" t="s">
        <v>3</v>
      </c>
      <c r="H37" s="53"/>
      <c r="I37" s="54" t="s">
        <v>35</v>
      </c>
      <c r="J37" s="9"/>
    </row>
    <row r="38" spans="1:10">
      <c r="A38" s="9"/>
      <c r="B38" s="9" t="s">
        <v>39</v>
      </c>
      <c r="C38" s="9" t="s">
        <v>3</v>
      </c>
      <c r="D38" s="100"/>
      <c r="E38" s="85">
        <f t="shared" si="5"/>
        <v>0</v>
      </c>
      <c r="F38" s="53"/>
      <c r="G38" s="54" t="s">
        <v>3</v>
      </c>
      <c r="H38" s="53"/>
      <c r="I38" s="54" t="s">
        <v>35</v>
      </c>
      <c r="J38" s="9"/>
    </row>
    <row r="39" spans="1:10">
      <c r="A39" s="9"/>
      <c r="B39" s="9" t="s">
        <v>40</v>
      </c>
      <c r="C39" s="9" t="s">
        <v>3</v>
      </c>
      <c r="D39" s="100"/>
      <c r="E39" s="85">
        <f t="shared" si="5"/>
        <v>0</v>
      </c>
      <c r="F39" s="53"/>
      <c r="G39" s="54" t="s">
        <v>3</v>
      </c>
      <c r="H39" s="53"/>
      <c r="I39" s="54" t="s">
        <v>35</v>
      </c>
      <c r="J39" s="9"/>
    </row>
    <row r="40" spans="1:10" ht="21">
      <c r="A40" s="9">
        <v>4</v>
      </c>
      <c r="B40" s="57" t="s">
        <v>123</v>
      </c>
      <c r="C40" s="9"/>
      <c r="D40" s="100"/>
      <c r="E40" s="85"/>
      <c r="F40" s="53"/>
      <c r="G40" s="54"/>
      <c r="H40" s="53"/>
      <c r="I40" s="54"/>
      <c r="J40" s="9"/>
    </row>
    <row r="41" spans="1:10">
      <c r="A41" s="9"/>
      <c r="B41" s="9" t="s">
        <v>42</v>
      </c>
      <c r="C41" s="9" t="s">
        <v>3</v>
      </c>
      <c r="D41" s="100"/>
      <c r="E41" s="85">
        <f>D41</f>
        <v>0</v>
      </c>
      <c r="F41" s="53"/>
      <c r="G41" s="54" t="s">
        <v>3</v>
      </c>
      <c r="H41" s="53"/>
      <c r="I41" s="54" t="s">
        <v>35</v>
      </c>
      <c r="J41" s="9"/>
    </row>
    <row r="42" spans="1:10">
      <c r="A42" s="9"/>
      <c r="B42" s="9" t="s">
        <v>36</v>
      </c>
      <c r="C42" s="9" t="s">
        <v>3</v>
      </c>
      <c r="D42" s="100"/>
      <c r="E42" s="85">
        <f t="shared" ref="E42:E43" si="6">D42</f>
        <v>0</v>
      </c>
      <c r="F42" s="53"/>
      <c r="G42" s="54" t="s">
        <v>3</v>
      </c>
      <c r="H42" s="53"/>
      <c r="I42" s="54" t="s">
        <v>35</v>
      </c>
      <c r="J42" s="9"/>
    </row>
    <row r="43" spans="1:10">
      <c r="A43" s="9"/>
      <c r="B43" s="9" t="s">
        <v>37</v>
      </c>
      <c r="C43" s="9" t="s">
        <v>3</v>
      </c>
      <c r="D43" s="100"/>
      <c r="E43" s="85">
        <f t="shared" si="6"/>
        <v>0</v>
      </c>
      <c r="F43" s="53"/>
      <c r="G43" s="54" t="s">
        <v>3</v>
      </c>
      <c r="H43" s="53"/>
      <c r="I43" s="54" t="s">
        <v>35</v>
      </c>
      <c r="J43" s="9"/>
    </row>
    <row r="44" spans="1:10">
      <c r="A44" s="9"/>
      <c r="B44" s="9" t="s">
        <v>124</v>
      </c>
      <c r="C44" s="9"/>
      <c r="D44" s="100"/>
      <c r="E44" s="85"/>
      <c r="F44" s="53"/>
      <c r="G44" s="54"/>
      <c r="H44" s="53"/>
      <c r="I44" s="54"/>
      <c r="J44" s="9"/>
    </row>
    <row r="45" spans="1:10">
      <c r="A45" s="9"/>
      <c r="B45" s="9" t="s">
        <v>120</v>
      </c>
      <c r="C45" s="9" t="s">
        <v>3</v>
      </c>
      <c r="D45" s="100"/>
      <c r="E45" s="85">
        <f>D45</f>
        <v>0</v>
      </c>
      <c r="F45" s="53"/>
      <c r="G45" s="54" t="s">
        <v>3</v>
      </c>
      <c r="H45" s="53"/>
      <c r="I45" s="54" t="s">
        <v>35</v>
      </c>
      <c r="J45" s="9"/>
    </row>
    <row r="46" spans="1:10">
      <c r="A46" s="9"/>
      <c r="B46" s="9" t="s">
        <v>121</v>
      </c>
      <c r="C46" s="9" t="s">
        <v>3</v>
      </c>
      <c r="D46" s="100"/>
      <c r="E46" s="85">
        <f t="shared" ref="E46:E47" si="7">D46</f>
        <v>0</v>
      </c>
      <c r="F46" s="53"/>
      <c r="G46" s="54" t="s">
        <v>3</v>
      </c>
      <c r="H46" s="53"/>
      <c r="I46" s="54" t="s">
        <v>35</v>
      </c>
      <c r="J46" s="9"/>
    </row>
    <row r="47" spans="1:10">
      <c r="A47" s="9"/>
      <c r="B47" s="9" t="s">
        <v>122</v>
      </c>
      <c r="C47" s="9" t="s">
        <v>3</v>
      </c>
      <c r="D47" s="100"/>
      <c r="E47" s="85">
        <f t="shared" si="7"/>
        <v>0</v>
      </c>
      <c r="F47" s="53"/>
      <c r="G47" s="54" t="s">
        <v>3</v>
      </c>
      <c r="H47" s="53"/>
      <c r="I47" s="54" t="s">
        <v>35</v>
      </c>
      <c r="J47" s="9"/>
    </row>
    <row r="48" spans="1:10">
      <c r="A48" s="9">
        <v>5</v>
      </c>
      <c r="B48" s="9" t="s">
        <v>111</v>
      </c>
      <c r="C48" s="9"/>
      <c r="D48" s="100"/>
      <c r="E48" s="85"/>
      <c r="F48" s="53"/>
      <c r="G48" s="54"/>
      <c r="H48" s="53"/>
      <c r="I48" s="54"/>
      <c r="J48" s="9"/>
    </row>
    <row r="49" spans="1:15" ht="21">
      <c r="A49" s="9"/>
      <c r="B49" s="9" t="s">
        <v>42</v>
      </c>
      <c r="C49" s="9" t="s">
        <v>3</v>
      </c>
      <c r="D49" s="100"/>
      <c r="E49" s="86">
        <f>D49</f>
        <v>0</v>
      </c>
      <c r="F49" s="53"/>
      <c r="G49" s="54" t="s">
        <v>3</v>
      </c>
      <c r="H49" s="53"/>
      <c r="I49" s="54" t="s">
        <v>35</v>
      </c>
      <c r="J49" s="40"/>
    </row>
    <row r="50" spans="1:15">
      <c r="A50" s="9"/>
      <c r="B50" s="9" t="s">
        <v>36</v>
      </c>
      <c r="C50" s="9" t="s">
        <v>3</v>
      </c>
      <c r="D50" s="100">
        <v>200</v>
      </c>
      <c r="E50" s="86">
        <f t="shared" ref="E50:E51" si="8">D50</f>
        <v>200</v>
      </c>
      <c r="F50" s="53"/>
      <c r="G50" s="54" t="s">
        <v>3</v>
      </c>
      <c r="H50" s="53"/>
      <c r="I50" s="54" t="s">
        <v>35</v>
      </c>
      <c r="J50" s="9"/>
    </row>
    <row r="51" spans="1:15">
      <c r="A51" s="9"/>
      <c r="B51" s="9" t="s">
        <v>37</v>
      </c>
      <c r="C51" s="9" t="s">
        <v>3</v>
      </c>
      <c r="D51" s="100">
        <v>250</v>
      </c>
      <c r="E51" s="86">
        <f t="shared" si="8"/>
        <v>250</v>
      </c>
      <c r="F51" s="53"/>
      <c r="G51" s="54" t="s">
        <v>3</v>
      </c>
      <c r="H51" s="53"/>
      <c r="I51" s="54" t="s">
        <v>35</v>
      </c>
      <c r="J51" s="9"/>
    </row>
    <row r="52" spans="1:15">
      <c r="A52" s="9"/>
      <c r="B52" s="9"/>
      <c r="C52" s="9"/>
      <c r="D52" s="86"/>
      <c r="E52" s="86"/>
      <c r="F52" s="53"/>
      <c r="G52" s="54"/>
      <c r="H52" s="53"/>
      <c r="I52" s="54"/>
      <c r="J52" s="60"/>
    </row>
    <row r="53" spans="1:15" ht="21">
      <c r="A53" s="1" t="s">
        <v>46</v>
      </c>
      <c r="B53" s="2"/>
      <c r="C53" s="2"/>
      <c r="D53" s="84"/>
      <c r="E53" s="84"/>
      <c r="F53" s="67" t="s">
        <v>47</v>
      </c>
      <c r="G53" s="68" t="s">
        <v>9</v>
      </c>
      <c r="H53" s="67" t="s">
        <v>10</v>
      </c>
      <c r="I53" s="68" t="s">
        <v>9</v>
      </c>
      <c r="J53" s="2"/>
      <c r="K53" s="72" t="s">
        <v>130</v>
      </c>
      <c r="L53" s="72" t="s">
        <v>132</v>
      </c>
      <c r="M53" s="94" t="s">
        <v>133</v>
      </c>
      <c r="N53" s="94" t="s">
        <v>146</v>
      </c>
      <c r="O53" s="72" t="s">
        <v>131</v>
      </c>
    </row>
    <row r="54" spans="1:15">
      <c r="A54" s="9">
        <v>1</v>
      </c>
      <c r="B54" s="9" t="s">
        <v>48</v>
      </c>
      <c r="C54" s="9"/>
      <c r="D54" s="85"/>
      <c r="E54" s="85"/>
      <c r="F54" s="53"/>
      <c r="G54" s="54"/>
      <c r="H54" s="53"/>
      <c r="I54" s="54"/>
      <c r="J54" s="9"/>
      <c r="L54" s="5">
        <v>7</v>
      </c>
      <c r="M54" s="92">
        <v>31</v>
      </c>
      <c r="N54" s="92">
        <v>150</v>
      </c>
    </row>
    <row r="55" spans="1:15" ht="22.5">
      <c r="A55" s="9"/>
      <c r="B55" s="32" t="s">
        <v>49</v>
      </c>
      <c r="C55" s="9" t="s">
        <v>129</v>
      </c>
      <c r="D55" s="87">
        <v>4500</v>
      </c>
      <c r="E55" s="88">
        <f>$K$55+$L$55+$O$55</f>
        <v>2664.2857142857142</v>
      </c>
      <c r="F55" s="53">
        <v>7</v>
      </c>
      <c r="G55" s="62" t="s">
        <v>50</v>
      </c>
      <c r="H55" s="63">
        <v>1</v>
      </c>
      <c r="I55" s="54" t="s">
        <v>20</v>
      </c>
      <c r="J55" s="9" t="s">
        <v>201</v>
      </c>
      <c r="K55" s="5">
        <v>1500</v>
      </c>
      <c r="L55" s="95">
        <f>N54/L54*M54</f>
        <v>664.28571428571422</v>
      </c>
      <c r="O55" s="5">
        <v>500</v>
      </c>
    </row>
    <row r="56" spans="1:15" ht="22.5">
      <c r="A56" s="9"/>
      <c r="B56" s="32" t="s">
        <v>51</v>
      </c>
      <c r="C56" s="9" t="s">
        <v>129</v>
      </c>
      <c r="D56" s="87">
        <v>3000</v>
      </c>
      <c r="E56" s="88">
        <f t="shared" ref="E56:E61" si="9">$K$55+$L$55+$O$55</f>
        <v>2664.2857142857142</v>
      </c>
      <c r="F56" s="53"/>
      <c r="G56" s="62" t="s">
        <v>50</v>
      </c>
      <c r="H56" s="63"/>
      <c r="I56" s="54" t="s">
        <v>20</v>
      </c>
      <c r="J56" s="9"/>
    </row>
    <row r="57" spans="1:15" ht="22.5">
      <c r="A57" s="9"/>
      <c r="B57" s="32" t="s">
        <v>52</v>
      </c>
      <c r="C57" s="9" t="s">
        <v>129</v>
      </c>
      <c r="D57" s="87">
        <v>2500</v>
      </c>
      <c r="E57" s="88">
        <f t="shared" si="9"/>
        <v>2664.2857142857142</v>
      </c>
      <c r="F57" s="64"/>
      <c r="G57" s="62" t="s">
        <v>50</v>
      </c>
      <c r="H57" s="63"/>
      <c r="I57" s="54" t="s">
        <v>20</v>
      </c>
      <c r="J57" s="9"/>
    </row>
    <row r="58" spans="1:15" ht="22.5">
      <c r="A58" s="9"/>
      <c r="B58" s="32" t="s">
        <v>53</v>
      </c>
      <c r="C58" s="9" t="s">
        <v>129</v>
      </c>
      <c r="D58" s="87">
        <v>2500</v>
      </c>
      <c r="E58" s="88">
        <f t="shared" si="9"/>
        <v>2664.2857142857142</v>
      </c>
      <c r="F58" s="53">
        <v>1</v>
      </c>
      <c r="G58" s="62" t="s">
        <v>50</v>
      </c>
      <c r="H58" s="63">
        <v>1</v>
      </c>
      <c r="I58" s="54" t="s">
        <v>20</v>
      </c>
      <c r="J58" s="9" t="s">
        <v>202</v>
      </c>
    </row>
    <row r="59" spans="1:15" ht="22.5">
      <c r="A59" s="9"/>
      <c r="B59" s="32" t="s">
        <v>54</v>
      </c>
      <c r="C59" s="9" t="s">
        <v>129</v>
      </c>
      <c r="D59" s="87">
        <v>2800</v>
      </c>
      <c r="E59" s="88">
        <f t="shared" si="9"/>
        <v>2664.2857142857142</v>
      </c>
      <c r="F59" s="53">
        <v>2</v>
      </c>
      <c r="G59" s="62" t="s">
        <v>50</v>
      </c>
      <c r="H59" s="63">
        <v>2</v>
      </c>
      <c r="I59" s="54" t="s">
        <v>20</v>
      </c>
      <c r="J59" s="9"/>
    </row>
    <row r="60" spans="1:15" ht="22.5">
      <c r="A60" s="9"/>
      <c r="B60" s="32" t="s">
        <v>112</v>
      </c>
      <c r="C60" s="9" t="s">
        <v>129</v>
      </c>
      <c r="D60" s="87">
        <v>2500</v>
      </c>
      <c r="E60" s="88">
        <f t="shared" si="9"/>
        <v>2664.2857142857142</v>
      </c>
      <c r="F60" s="53">
        <v>1</v>
      </c>
      <c r="G60" s="62" t="s">
        <v>50</v>
      </c>
      <c r="H60" s="63">
        <v>1</v>
      </c>
      <c r="I60" s="54" t="s">
        <v>20</v>
      </c>
      <c r="J60" s="9" t="s">
        <v>200</v>
      </c>
    </row>
    <row r="61" spans="1:15" ht="22.5">
      <c r="A61" s="9"/>
      <c r="B61" s="32" t="s">
        <v>56</v>
      </c>
      <c r="C61" s="9" t="s">
        <v>129</v>
      </c>
      <c r="D61" s="87">
        <v>2500</v>
      </c>
      <c r="E61" s="88">
        <f t="shared" si="9"/>
        <v>2664.2857142857142</v>
      </c>
      <c r="F61" s="53"/>
      <c r="G61" s="62" t="s">
        <v>50</v>
      </c>
      <c r="H61" s="63"/>
      <c r="I61" s="54" t="s">
        <v>20</v>
      </c>
      <c r="J61" s="9"/>
    </row>
    <row r="62" spans="1:15">
      <c r="A62" s="9">
        <v>2</v>
      </c>
      <c r="B62" s="9" t="s">
        <v>57</v>
      </c>
      <c r="C62" s="9"/>
      <c r="D62" s="85"/>
      <c r="E62" s="85"/>
      <c r="F62" s="53"/>
      <c r="G62" s="62" t="s">
        <v>50</v>
      </c>
      <c r="H62" s="63"/>
      <c r="I62" s="54" t="s">
        <v>20</v>
      </c>
      <c r="J62" s="9"/>
    </row>
    <row r="63" spans="1:15" ht="21">
      <c r="A63" s="9"/>
      <c r="B63" s="9" t="s">
        <v>58</v>
      </c>
      <c r="C63" s="9" t="s">
        <v>129</v>
      </c>
      <c r="D63" s="85"/>
      <c r="E63" s="85">
        <f>D63</f>
        <v>0</v>
      </c>
      <c r="F63" s="53"/>
      <c r="G63" s="62" t="s">
        <v>50</v>
      </c>
      <c r="H63" s="53"/>
      <c r="I63" s="54" t="s">
        <v>20</v>
      </c>
      <c r="J63" s="59"/>
    </row>
    <row r="64" spans="1:15">
      <c r="A64" s="9"/>
      <c r="B64" s="9" t="s">
        <v>59</v>
      </c>
      <c r="C64" s="9" t="s">
        <v>129</v>
      </c>
      <c r="D64" s="85"/>
      <c r="E64" s="85">
        <f t="shared" ref="E64:E67" si="10">D64</f>
        <v>0</v>
      </c>
      <c r="F64" s="53"/>
      <c r="G64" s="62" t="s">
        <v>50</v>
      </c>
      <c r="H64" s="53"/>
      <c r="I64" s="54" t="s">
        <v>20</v>
      </c>
      <c r="J64" s="9"/>
    </row>
    <row r="65" spans="1:10" ht="21">
      <c r="A65" s="9"/>
      <c r="B65" s="9" t="s">
        <v>60</v>
      </c>
      <c r="C65" s="9" t="s">
        <v>129</v>
      </c>
      <c r="D65" s="85"/>
      <c r="E65" s="85">
        <f t="shared" si="10"/>
        <v>0</v>
      </c>
      <c r="F65" s="55"/>
      <c r="G65" s="62" t="s">
        <v>50</v>
      </c>
      <c r="H65" s="53"/>
      <c r="I65" s="54" t="s">
        <v>20</v>
      </c>
      <c r="J65" s="9"/>
    </row>
    <row r="66" spans="1:10">
      <c r="A66" s="9"/>
      <c r="B66" s="9" t="s">
        <v>61</v>
      </c>
      <c r="C66" s="9" t="s">
        <v>129</v>
      </c>
      <c r="D66" s="85"/>
      <c r="E66" s="85">
        <f t="shared" si="10"/>
        <v>0</v>
      </c>
      <c r="F66" s="53"/>
      <c r="G66" s="62" t="s">
        <v>50</v>
      </c>
      <c r="H66" s="53"/>
      <c r="I66" s="54" t="s">
        <v>20</v>
      </c>
      <c r="J66" s="9"/>
    </row>
    <row r="67" spans="1:10">
      <c r="A67" s="9"/>
      <c r="B67" s="9" t="s">
        <v>62</v>
      </c>
      <c r="C67" s="9" t="s">
        <v>129</v>
      </c>
      <c r="D67" s="85"/>
      <c r="E67" s="85">
        <f t="shared" si="10"/>
        <v>0</v>
      </c>
      <c r="F67" s="53"/>
      <c r="G67" s="62" t="s">
        <v>50</v>
      </c>
      <c r="H67" s="53"/>
      <c r="I67" s="54" t="s">
        <v>20</v>
      </c>
      <c r="J67" s="9"/>
    </row>
    <row r="68" spans="1:10">
      <c r="A68" s="9">
        <v>3</v>
      </c>
      <c r="B68" s="9" t="s">
        <v>63</v>
      </c>
      <c r="C68" s="9"/>
      <c r="D68" s="85"/>
      <c r="E68" s="85"/>
      <c r="F68" s="53"/>
      <c r="G68" s="62"/>
      <c r="H68" s="53"/>
      <c r="I68" s="54"/>
      <c r="J68" s="9"/>
    </row>
    <row r="69" spans="1:10">
      <c r="A69" s="9"/>
      <c r="B69" s="9" t="s">
        <v>64</v>
      </c>
      <c r="C69" s="9" t="s">
        <v>113</v>
      </c>
      <c r="D69" s="85"/>
      <c r="E69" s="85">
        <f>D69</f>
        <v>0</v>
      </c>
      <c r="F69" s="53"/>
      <c r="G69" s="62" t="s">
        <v>50</v>
      </c>
      <c r="H69" s="53"/>
      <c r="I69" s="54" t="s">
        <v>20</v>
      </c>
      <c r="J69" s="9"/>
    </row>
    <row r="70" spans="1:10">
      <c r="A70" s="9"/>
      <c r="B70" s="9" t="s">
        <v>65</v>
      </c>
      <c r="C70" s="9" t="s">
        <v>20</v>
      </c>
      <c r="D70" s="85"/>
      <c r="E70" s="85">
        <f>D70</f>
        <v>0</v>
      </c>
      <c r="F70" s="53"/>
      <c r="G70" s="62" t="s">
        <v>50</v>
      </c>
      <c r="H70" s="53"/>
      <c r="I70" s="54" t="s">
        <v>20</v>
      </c>
      <c r="J70" s="9"/>
    </row>
    <row r="71" spans="1:10" ht="21">
      <c r="A71" s="1" t="s">
        <v>66</v>
      </c>
      <c r="B71" s="2"/>
      <c r="C71" s="2"/>
      <c r="D71" s="84"/>
      <c r="E71" s="84"/>
      <c r="F71" s="67" t="s">
        <v>1</v>
      </c>
      <c r="G71" s="68" t="s">
        <v>9</v>
      </c>
      <c r="H71" s="67" t="s">
        <v>10</v>
      </c>
      <c r="I71" s="68" t="s">
        <v>9</v>
      </c>
      <c r="J71" s="4"/>
    </row>
    <row r="72" spans="1:10">
      <c r="A72" s="9">
        <v>1</v>
      </c>
      <c r="B72" s="37" t="s">
        <v>67</v>
      </c>
      <c r="C72" s="9" t="s">
        <v>68</v>
      </c>
      <c r="D72" s="85">
        <v>25000</v>
      </c>
      <c r="E72" s="85">
        <v>0</v>
      </c>
      <c r="F72" s="136"/>
      <c r="G72" s="54" t="s">
        <v>68</v>
      </c>
      <c r="H72" s="136"/>
      <c r="I72" s="54" t="s">
        <v>20</v>
      </c>
      <c r="J72" s="60"/>
    </row>
    <row r="73" spans="1:10" ht="21">
      <c r="A73" s="9">
        <v>2</v>
      </c>
      <c r="B73" s="9" t="s">
        <v>69</v>
      </c>
      <c r="C73" s="9" t="s">
        <v>68</v>
      </c>
      <c r="D73" s="85">
        <v>15000</v>
      </c>
      <c r="E73" s="85">
        <v>0</v>
      </c>
      <c r="F73" s="137"/>
      <c r="G73" s="54" t="s">
        <v>68</v>
      </c>
      <c r="H73" s="136"/>
      <c r="I73" s="54" t="s">
        <v>20</v>
      </c>
      <c r="J73" s="60"/>
    </row>
    <row r="74" spans="1:10">
      <c r="A74" s="9">
        <v>3</v>
      </c>
      <c r="B74" s="9" t="s">
        <v>70</v>
      </c>
      <c r="C74" s="9" t="s">
        <v>68</v>
      </c>
      <c r="D74" s="85">
        <v>10000</v>
      </c>
      <c r="E74" s="85">
        <v>0</v>
      </c>
      <c r="F74" s="136">
        <v>1</v>
      </c>
      <c r="G74" s="54" t="s">
        <v>68</v>
      </c>
      <c r="H74" s="136">
        <v>1</v>
      </c>
      <c r="I74" s="54" t="s">
        <v>20</v>
      </c>
      <c r="J74" s="60"/>
    </row>
    <row r="75" spans="1:10">
      <c r="A75" s="9">
        <v>4</v>
      </c>
      <c r="B75" s="9" t="s">
        <v>71</v>
      </c>
      <c r="C75" s="9" t="s">
        <v>68</v>
      </c>
      <c r="D75" s="85">
        <v>5000</v>
      </c>
      <c r="E75" s="85">
        <v>0</v>
      </c>
      <c r="F75" s="134">
        <v>1</v>
      </c>
      <c r="G75" s="54" t="s">
        <v>68</v>
      </c>
      <c r="H75" s="136">
        <v>2</v>
      </c>
      <c r="I75" s="54" t="s">
        <v>20</v>
      </c>
      <c r="J75" s="60"/>
    </row>
    <row r="76" spans="1:10">
      <c r="A76" s="9">
        <v>5</v>
      </c>
      <c r="B76" s="9" t="s">
        <v>72</v>
      </c>
      <c r="C76" s="9" t="s">
        <v>68</v>
      </c>
      <c r="D76" s="85">
        <v>3000</v>
      </c>
      <c r="E76" s="85">
        <v>0</v>
      </c>
      <c r="F76" s="136">
        <v>1</v>
      </c>
      <c r="G76" s="54" t="s">
        <v>68</v>
      </c>
      <c r="H76" s="136">
        <v>3</v>
      </c>
      <c r="I76" s="54" t="s">
        <v>20</v>
      </c>
      <c r="J76" s="60"/>
    </row>
    <row r="77" spans="1:10">
      <c r="A77" s="9">
        <v>6</v>
      </c>
      <c r="B77" s="9" t="s">
        <v>73</v>
      </c>
      <c r="C77" s="9" t="s">
        <v>3</v>
      </c>
      <c r="D77" s="85">
        <v>500</v>
      </c>
      <c r="E77" s="85">
        <v>500</v>
      </c>
      <c r="F77" s="136"/>
      <c r="G77" s="54" t="s">
        <v>3</v>
      </c>
      <c r="H77" s="136"/>
      <c r="I77" s="54"/>
      <c r="J77" s="60"/>
    </row>
    <row r="78" spans="1:10">
      <c r="A78" s="5">
        <v>7</v>
      </c>
      <c r="B78" s="9" t="s">
        <v>74</v>
      </c>
      <c r="C78" s="9" t="s">
        <v>3</v>
      </c>
      <c r="D78" s="85">
        <v>300</v>
      </c>
      <c r="E78" s="85">
        <v>300</v>
      </c>
      <c r="F78" s="136">
        <v>5</v>
      </c>
      <c r="G78" s="54" t="s">
        <v>3</v>
      </c>
      <c r="H78" s="136"/>
      <c r="I78" s="54"/>
      <c r="J78" s="61"/>
    </row>
    <row r="79" spans="1:10">
      <c r="A79" s="9">
        <v>8</v>
      </c>
      <c r="B79" s="9" t="s">
        <v>75</v>
      </c>
      <c r="C79" s="9" t="s">
        <v>3</v>
      </c>
      <c r="D79" s="85">
        <v>800</v>
      </c>
      <c r="E79" s="85">
        <v>800</v>
      </c>
      <c r="F79" s="136"/>
      <c r="G79" s="54" t="s">
        <v>3</v>
      </c>
      <c r="H79" s="136"/>
      <c r="I79" s="54"/>
      <c r="J79" s="60"/>
    </row>
    <row r="80" spans="1:10">
      <c r="A80" s="9">
        <v>9</v>
      </c>
      <c r="B80" s="9" t="s">
        <v>76</v>
      </c>
      <c r="C80" s="9" t="s">
        <v>3</v>
      </c>
      <c r="D80" s="85">
        <v>8500</v>
      </c>
      <c r="E80" s="85">
        <v>8500</v>
      </c>
      <c r="F80" s="135">
        <v>2</v>
      </c>
      <c r="G80" s="54" t="s">
        <v>3</v>
      </c>
      <c r="H80" s="136"/>
      <c r="I80" s="54"/>
      <c r="J80" s="60"/>
    </row>
    <row r="81" spans="1:12" ht="21">
      <c r="A81" s="1" t="s">
        <v>114</v>
      </c>
      <c r="B81" s="2"/>
      <c r="C81" s="2"/>
      <c r="D81" s="84"/>
      <c r="E81" s="84"/>
      <c r="F81" s="67" t="s">
        <v>10</v>
      </c>
      <c r="G81" s="68" t="s">
        <v>9</v>
      </c>
      <c r="H81" s="69"/>
      <c r="I81" s="73"/>
      <c r="J81" s="4"/>
      <c r="K81" s="72" t="s">
        <v>143</v>
      </c>
      <c r="L81" s="72" t="s">
        <v>144</v>
      </c>
    </row>
    <row r="82" spans="1:12">
      <c r="A82" s="9">
        <v>1</v>
      </c>
      <c r="B82" s="9" t="s">
        <v>78</v>
      </c>
      <c r="C82" s="9" t="s">
        <v>20</v>
      </c>
      <c r="D82" s="85"/>
      <c r="E82" s="85">
        <v>7500</v>
      </c>
      <c r="F82" s="53"/>
      <c r="G82" s="54" t="s">
        <v>20</v>
      </c>
      <c r="H82" s="53"/>
      <c r="I82" s="54"/>
      <c r="J82" s="9"/>
    </row>
    <row r="83" spans="1:12">
      <c r="A83" s="9">
        <v>2</v>
      </c>
      <c r="B83" s="9" t="s">
        <v>79</v>
      </c>
      <c r="C83" s="9" t="s">
        <v>20</v>
      </c>
      <c r="D83" s="85"/>
      <c r="E83" s="85">
        <v>7500</v>
      </c>
      <c r="F83" s="53"/>
      <c r="G83" s="54" t="s">
        <v>20</v>
      </c>
      <c r="H83" s="53"/>
      <c r="I83" s="54"/>
      <c r="J83" s="9"/>
    </row>
    <row r="84" spans="1:12">
      <c r="A84" s="9">
        <v>3</v>
      </c>
      <c r="B84" s="9" t="s">
        <v>80</v>
      </c>
      <c r="C84" s="9" t="s">
        <v>20</v>
      </c>
      <c r="D84" s="85"/>
      <c r="E84" s="85">
        <v>5000</v>
      </c>
      <c r="F84" s="53"/>
      <c r="G84" s="54" t="s">
        <v>20</v>
      </c>
      <c r="H84" s="53"/>
      <c r="I84" s="54"/>
      <c r="J84" s="9"/>
    </row>
    <row r="85" spans="1:12">
      <c r="A85" s="9">
        <v>4</v>
      </c>
      <c r="B85" s="9" t="s">
        <v>81</v>
      </c>
      <c r="C85" s="9" t="s">
        <v>20</v>
      </c>
      <c r="D85" s="85">
        <v>5000</v>
      </c>
      <c r="E85" s="85">
        <v>3000</v>
      </c>
      <c r="F85" s="53">
        <v>1</v>
      </c>
      <c r="G85" s="54" t="s">
        <v>20</v>
      </c>
      <c r="H85" s="53"/>
      <c r="I85" s="54"/>
      <c r="J85" s="9"/>
    </row>
    <row r="86" spans="1:12">
      <c r="A86" s="9">
        <v>5</v>
      </c>
      <c r="B86" s="9" t="s">
        <v>82</v>
      </c>
      <c r="C86" s="9" t="s">
        <v>20</v>
      </c>
      <c r="D86" s="85"/>
      <c r="E86" s="85">
        <v>5000</v>
      </c>
      <c r="F86" s="64"/>
      <c r="G86" s="54" t="s">
        <v>20</v>
      </c>
      <c r="H86" s="53"/>
      <c r="I86" s="54"/>
      <c r="J86" s="9"/>
    </row>
    <row r="87" spans="1:12">
      <c r="A87" s="9"/>
      <c r="B87" s="9"/>
      <c r="C87" s="9"/>
      <c r="D87" s="85"/>
      <c r="E87" s="85"/>
      <c r="F87" s="53"/>
      <c r="G87" s="54"/>
      <c r="H87" s="53"/>
      <c r="I87" s="54"/>
      <c r="J87" s="9"/>
    </row>
    <row r="88" spans="1:12" ht="21">
      <c r="A88" s="1" t="s">
        <v>63</v>
      </c>
      <c r="B88" s="56"/>
      <c r="C88" s="56"/>
      <c r="D88" s="89"/>
      <c r="E88" s="89"/>
      <c r="F88" s="67" t="s">
        <v>118</v>
      </c>
      <c r="G88" s="68" t="s">
        <v>9</v>
      </c>
      <c r="H88" s="69"/>
      <c r="I88" s="73"/>
      <c r="J88" s="4"/>
    </row>
    <row r="89" spans="1:12">
      <c r="A89" s="9">
        <v>1</v>
      </c>
      <c r="B89" s="9" t="s">
        <v>84</v>
      </c>
      <c r="C89" s="9" t="s">
        <v>20</v>
      </c>
      <c r="D89" s="85">
        <v>2000</v>
      </c>
      <c r="E89" s="85">
        <v>2000</v>
      </c>
      <c r="F89" s="53">
        <v>3</v>
      </c>
      <c r="G89" s="54" t="s">
        <v>20</v>
      </c>
      <c r="H89" s="53"/>
      <c r="I89" s="54"/>
      <c r="J89" s="60"/>
    </row>
    <row r="90" spans="1:12">
      <c r="A90" s="9">
        <v>2</v>
      </c>
      <c r="B90" s="9" t="s">
        <v>85</v>
      </c>
      <c r="C90" s="9" t="s">
        <v>86</v>
      </c>
      <c r="D90" s="85">
        <v>50</v>
      </c>
      <c r="E90" s="85">
        <v>25</v>
      </c>
      <c r="F90" s="53">
        <v>17</v>
      </c>
      <c r="G90" s="54" t="s">
        <v>86</v>
      </c>
      <c r="H90" s="53"/>
      <c r="I90" s="54"/>
      <c r="J90" s="60"/>
    </row>
    <row r="91" spans="1:12">
      <c r="A91" s="9">
        <v>3</v>
      </c>
      <c r="B91" s="9" t="s">
        <v>115</v>
      </c>
      <c r="C91" s="9"/>
      <c r="D91" s="85"/>
      <c r="E91" s="85"/>
      <c r="F91" s="53"/>
      <c r="G91" s="71"/>
      <c r="H91" s="53"/>
      <c r="I91" s="54"/>
      <c r="J91" s="60"/>
    </row>
    <row r="92" spans="1:12">
      <c r="A92" s="9"/>
      <c r="B92" s="13" t="s">
        <v>88</v>
      </c>
      <c r="C92" s="9" t="s">
        <v>3</v>
      </c>
      <c r="D92" s="10">
        <v>220</v>
      </c>
      <c r="E92" s="10">
        <v>220</v>
      </c>
      <c r="F92" s="53">
        <v>17</v>
      </c>
      <c r="G92" s="54" t="s">
        <v>3</v>
      </c>
      <c r="H92" s="66"/>
      <c r="I92" s="54"/>
      <c r="J92" s="60"/>
    </row>
    <row r="93" spans="1:12">
      <c r="A93" s="9"/>
      <c r="B93" s="13" t="s">
        <v>88</v>
      </c>
      <c r="C93" s="9" t="s">
        <v>3</v>
      </c>
      <c r="D93" s="10">
        <v>110</v>
      </c>
      <c r="E93" s="10">
        <v>110</v>
      </c>
      <c r="F93" s="64"/>
      <c r="G93" s="54" t="s">
        <v>3</v>
      </c>
      <c r="H93" s="53"/>
      <c r="I93" s="54"/>
      <c r="J93" s="60"/>
    </row>
    <row r="94" spans="1:12">
      <c r="A94" s="9"/>
      <c r="B94" s="13" t="s">
        <v>89</v>
      </c>
      <c r="C94" s="9" t="s">
        <v>3</v>
      </c>
      <c r="D94" s="85">
        <v>90</v>
      </c>
      <c r="E94" s="85">
        <v>90</v>
      </c>
      <c r="F94" s="53"/>
      <c r="G94" s="54" t="s">
        <v>3</v>
      </c>
      <c r="H94" s="53"/>
      <c r="I94" s="54"/>
      <c r="J94" s="61"/>
    </row>
    <row r="95" spans="1:12">
      <c r="A95" s="9"/>
      <c r="B95" s="13" t="s">
        <v>90</v>
      </c>
      <c r="C95" s="9" t="s">
        <v>3</v>
      </c>
      <c r="D95" s="85">
        <v>90</v>
      </c>
      <c r="E95" s="85">
        <v>90</v>
      </c>
      <c r="F95" s="53"/>
      <c r="G95" s="54" t="s">
        <v>3</v>
      </c>
      <c r="H95" s="53"/>
      <c r="I95" s="54"/>
      <c r="J95" s="60"/>
    </row>
    <row r="96" spans="1:12">
      <c r="A96" s="9"/>
      <c r="B96" s="13" t="s">
        <v>91</v>
      </c>
      <c r="C96" s="9" t="s">
        <v>3</v>
      </c>
      <c r="D96" s="10">
        <v>50</v>
      </c>
      <c r="E96" s="10">
        <v>50</v>
      </c>
      <c r="F96" s="65"/>
      <c r="G96" s="54" t="s">
        <v>3</v>
      </c>
      <c r="H96" s="53"/>
      <c r="I96" s="54"/>
      <c r="J96" s="60"/>
    </row>
    <row r="97" spans="1:10">
      <c r="A97" s="9"/>
      <c r="B97" s="13" t="s">
        <v>92</v>
      </c>
      <c r="C97" s="9" t="s">
        <v>3</v>
      </c>
      <c r="D97" s="85">
        <v>200</v>
      </c>
      <c r="E97" s="85">
        <v>200</v>
      </c>
      <c r="F97" s="53"/>
      <c r="G97" s="54" t="s">
        <v>3</v>
      </c>
      <c r="H97" s="53"/>
      <c r="I97" s="54"/>
      <c r="J97" s="60"/>
    </row>
    <row r="98" spans="1:10">
      <c r="A98" s="9"/>
      <c r="B98" s="13" t="s">
        <v>93</v>
      </c>
      <c r="C98" s="9" t="s">
        <v>3</v>
      </c>
      <c r="D98" s="85">
        <v>90</v>
      </c>
      <c r="E98" s="85">
        <v>90</v>
      </c>
      <c r="F98" s="53"/>
      <c r="G98" s="54" t="s">
        <v>3</v>
      </c>
      <c r="H98" s="53"/>
      <c r="I98" s="74"/>
      <c r="J98" s="60"/>
    </row>
    <row r="99" spans="1:10">
      <c r="A99" s="9"/>
      <c r="B99" s="13" t="s">
        <v>94</v>
      </c>
      <c r="C99" s="9" t="s">
        <v>3</v>
      </c>
      <c r="D99" s="85">
        <v>150</v>
      </c>
      <c r="E99" s="85">
        <v>150</v>
      </c>
      <c r="F99" s="53"/>
      <c r="G99" s="54" t="s">
        <v>3</v>
      </c>
      <c r="H99" s="53"/>
      <c r="I99" s="74"/>
      <c r="J99" s="60"/>
    </row>
    <row r="100" spans="1:10">
      <c r="A100" s="9"/>
      <c r="B100" s="13" t="s">
        <v>116</v>
      </c>
      <c r="C100" s="9" t="s">
        <v>3</v>
      </c>
      <c r="D100" s="85">
        <v>200</v>
      </c>
      <c r="E100" s="85">
        <v>200</v>
      </c>
      <c r="F100" s="53"/>
      <c r="G100" s="54" t="s">
        <v>3</v>
      </c>
      <c r="H100" s="53"/>
      <c r="I100" s="74"/>
      <c r="J100" s="60"/>
    </row>
    <row r="101" spans="1:10">
      <c r="A101" s="9">
        <v>4</v>
      </c>
      <c r="B101" s="9" t="s">
        <v>96</v>
      </c>
      <c r="C101" s="9" t="s">
        <v>97</v>
      </c>
      <c r="D101" s="85">
        <v>2000</v>
      </c>
      <c r="E101" s="85">
        <v>2000</v>
      </c>
      <c r="F101" s="53"/>
      <c r="G101" s="54" t="s">
        <v>97</v>
      </c>
      <c r="H101" s="53"/>
      <c r="I101" s="74"/>
      <c r="J101" s="60"/>
    </row>
    <row r="102" spans="1:10">
      <c r="A102" s="9">
        <v>5</v>
      </c>
      <c r="B102" s="9" t="s">
        <v>98</v>
      </c>
      <c r="C102" s="9" t="s">
        <v>99</v>
      </c>
      <c r="D102" s="100">
        <v>400</v>
      </c>
      <c r="E102" s="85">
        <v>320</v>
      </c>
      <c r="F102" s="53">
        <v>17</v>
      </c>
      <c r="G102" s="54" t="s">
        <v>99</v>
      </c>
      <c r="H102" s="53"/>
      <c r="I102" s="74"/>
      <c r="J102" s="60"/>
    </row>
    <row r="103" spans="1:10">
      <c r="A103" s="9">
        <v>6</v>
      </c>
      <c r="B103" s="9" t="s">
        <v>100</v>
      </c>
      <c r="C103" s="9" t="s">
        <v>101</v>
      </c>
      <c r="D103" s="85">
        <v>250</v>
      </c>
      <c r="E103" s="85">
        <v>200</v>
      </c>
      <c r="F103" s="53"/>
      <c r="G103" s="54" t="s">
        <v>101</v>
      </c>
      <c r="H103" s="53"/>
      <c r="I103" s="74"/>
      <c r="J103" s="60"/>
    </row>
    <row r="104" spans="1:10">
      <c r="A104" s="9"/>
      <c r="B104" s="9"/>
      <c r="C104" s="9"/>
      <c r="D104" s="85"/>
      <c r="E104" s="85"/>
      <c r="F104" s="53"/>
      <c r="G104" s="54"/>
      <c r="H104" s="53"/>
      <c r="I104" s="74"/>
      <c r="J104" s="60"/>
    </row>
    <row r="105" spans="1:10" ht="21">
      <c r="A105" s="1" t="s">
        <v>117</v>
      </c>
      <c r="B105" s="56"/>
      <c r="C105" s="56"/>
      <c r="D105" s="89"/>
      <c r="E105" s="89"/>
      <c r="F105" s="67" t="s">
        <v>118</v>
      </c>
      <c r="G105" s="70" t="s">
        <v>9</v>
      </c>
      <c r="H105" s="69"/>
      <c r="I105" s="75"/>
      <c r="J105" s="4"/>
    </row>
    <row r="106" spans="1:10">
      <c r="A106" s="110">
        <v>1</v>
      </c>
      <c r="B106" s="111" t="s">
        <v>183</v>
      </c>
      <c r="C106" s="9" t="s">
        <v>99</v>
      </c>
      <c r="D106" s="100">
        <v>300</v>
      </c>
      <c r="E106" s="100">
        <v>100</v>
      </c>
      <c r="F106" s="53">
        <v>17</v>
      </c>
      <c r="G106" s="54" t="s">
        <v>3</v>
      </c>
      <c r="H106" s="53"/>
      <c r="I106" s="76"/>
      <c r="J106" s="9"/>
    </row>
    <row r="107" spans="1:10">
      <c r="A107" s="9">
        <v>2</v>
      </c>
      <c r="B107" s="9" t="s">
        <v>184</v>
      </c>
      <c r="C107" s="9" t="s">
        <v>99</v>
      </c>
      <c r="D107" s="85">
        <v>10000</v>
      </c>
      <c r="E107" s="85">
        <v>7900</v>
      </c>
      <c r="F107" s="53">
        <v>1</v>
      </c>
      <c r="G107" s="54" t="s">
        <v>3</v>
      </c>
      <c r="H107" s="53"/>
      <c r="I107" s="74"/>
      <c r="J107" s="9"/>
    </row>
    <row r="108" spans="1:10">
      <c r="A108" s="9"/>
      <c r="B108" s="9"/>
      <c r="C108" s="9"/>
      <c r="D108" s="85"/>
      <c r="E108" s="85"/>
      <c r="F108" s="53"/>
      <c r="G108" s="54"/>
      <c r="H108" s="53"/>
      <c r="I108" s="74"/>
      <c r="J108" s="9"/>
    </row>
    <row r="109" spans="1:10">
      <c r="A109" s="9"/>
      <c r="B109" s="9"/>
      <c r="C109" s="9"/>
      <c r="D109" s="85"/>
      <c r="E109" s="85"/>
      <c r="F109" s="53"/>
      <c r="G109" s="54"/>
      <c r="H109" s="53"/>
      <c r="I109" s="74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workbookViewId="0">
      <selection activeCell="A9" sqref="A9"/>
    </sheetView>
  </sheetViews>
  <sheetFormatPr defaultColWidth="9" defaultRowHeight="22.5"/>
  <cols>
    <col min="1" max="1" width="22.85546875" style="93" bestFit="1" customWidth="1"/>
    <col min="2" max="2" width="12.28515625" style="93" bestFit="1" customWidth="1"/>
    <col min="3" max="16384" width="9" style="93"/>
  </cols>
  <sheetData>
    <row r="1" spans="1:2">
      <c r="A1" s="119" t="s">
        <v>150</v>
      </c>
    </row>
    <row r="3" spans="1:2">
      <c r="A3" s="116"/>
      <c r="B3" s="93" t="s">
        <v>147</v>
      </c>
    </row>
    <row r="4" spans="1:2">
      <c r="A4" s="117"/>
      <c r="B4" s="93" t="s">
        <v>148</v>
      </c>
    </row>
    <row r="5" spans="1:2">
      <c r="A5" s="118"/>
      <c r="B5" s="93" t="s">
        <v>149</v>
      </c>
    </row>
    <row r="6" spans="1:2">
      <c r="A6" s="93" t="s">
        <v>152</v>
      </c>
    </row>
    <row r="7" spans="1:2">
      <c r="A7" s="93" t="s">
        <v>153</v>
      </c>
    </row>
    <row r="8" spans="1:2">
      <c r="A8" s="93" t="s">
        <v>154</v>
      </c>
    </row>
    <row r="10" spans="1:2">
      <c r="A10" s="119" t="s">
        <v>151</v>
      </c>
    </row>
    <row r="11" spans="1:2">
      <c r="A11" s="93" t="s">
        <v>134</v>
      </c>
      <c r="B11" s="93" t="s">
        <v>142</v>
      </c>
    </row>
    <row r="12" spans="1:2">
      <c r="A12" s="93" t="s">
        <v>136</v>
      </c>
      <c r="B12" s="93">
        <v>57</v>
      </c>
    </row>
    <row r="13" spans="1:2">
      <c r="A13" s="93" t="s">
        <v>135</v>
      </c>
      <c r="B13" s="93">
        <v>58</v>
      </c>
    </row>
    <row r="14" spans="1:2">
      <c r="A14" s="93" t="s">
        <v>140</v>
      </c>
      <c r="B14" s="93">
        <v>32</v>
      </c>
    </row>
    <row r="15" spans="1:2">
      <c r="A15" s="93" t="s">
        <v>137</v>
      </c>
      <c r="B15" s="93">
        <v>63</v>
      </c>
    </row>
    <row r="16" spans="1:2">
      <c r="A16" s="93" t="s">
        <v>138</v>
      </c>
      <c r="B16" s="93">
        <v>53</v>
      </c>
    </row>
    <row r="17" spans="1:2">
      <c r="A17" s="93" t="s">
        <v>139</v>
      </c>
      <c r="B17" s="93">
        <v>2</v>
      </c>
    </row>
    <row r="18" spans="1:2">
      <c r="A18" s="93" t="s">
        <v>141</v>
      </c>
      <c r="B18" s="93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L24"/>
  <sheetViews>
    <sheetView view="pageBreakPreview" topLeftCell="A7" zoomScaleNormal="100" zoomScaleSheetLayoutView="100" workbookViewId="0">
      <selection activeCell="N8" sqref="N8"/>
    </sheetView>
  </sheetViews>
  <sheetFormatPr defaultColWidth="9" defaultRowHeight="22.5"/>
  <cols>
    <col min="1" max="1" width="6.5703125" style="93" customWidth="1"/>
    <col min="2" max="9" width="9" style="93"/>
    <col min="10" max="10" width="7.140625" style="93" customWidth="1"/>
    <col min="11" max="11" width="9" style="93"/>
    <col min="12" max="12" width="4.42578125" style="93" customWidth="1"/>
    <col min="13" max="16384" width="9" style="93"/>
  </cols>
  <sheetData>
    <row r="1" spans="1:12" ht="81.75" customHeight="1"/>
    <row r="2" spans="1:12" ht="23.25">
      <c r="B2" s="151" t="s">
        <v>155</v>
      </c>
      <c r="C2" s="151"/>
      <c r="D2" s="151"/>
      <c r="E2" s="151"/>
      <c r="F2" s="151"/>
      <c r="G2" s="151"/>
      <c r="H2" s="151"/>
      <c r="I2" s="132" t="s">
        <v>177</v>
      </c>
      <c r="K2" s="154" t="str">
        <f>calculator!B4</f>
        <v>912-02-58-009</v>
      </c>
      <c r="L2" s="154"/>
    </row>
    <row r="3" spans="1:12" ht="23.25">
      <c r="B3" s="151" t="str">
        <f>calculator!B2</f>
        <v>CSR Club</v>
      </c>
      <c r="C3" s="151"/>
      <c r="D3" s="151"/>
      <c r="E3" s="151"/>
      <c r="F3" s="151"/>
      <c r="G3" s="151"/>
      <c r="H3" s="151"/>
      <c r="I3" s="126"/>
    </row>
    <row r="4" spans="1:12" ht="23.25">
      <c r="B4" s="151" t="s">
        <v>179</v>
      </c>
      <c r="C4" s="151"/>
      <c r="D4" s="151"/>
      <c r="E4" s="151"/>
      <c r="F4" s="151"/>
      <c r="G4" s="151"/>
      <c r="H4" s="151"/>
    </row>
    <row r="5" spans="1:12" ht="23.25">
      <c r="B5" s="124" t="s">
        <v>7</v>
      </c>
      <c r="C5" s="124"/>
      <c r="D5" s="127"/>
      <c r="E5" s="127"/>
      <c r="F5" s="127"/>
      <c r="G5" s="127"/>
      <c r="H5" s="127"/>
      <c r="I5" s="124"/>
      <c r="J5" s="127"/>
      <c r="K5" s="124" t="s">
        <v>107</v>
      </c>
    </row>
    <row r="6" spans="1:12">
      <c r="B6" s="121" t="s">
        <v>213</v>
      </c>
    </row>
    <row r="7" spans="1:12">
      <c r="B7" s="153" t="s">
        <v>219</v>
      </c>
    </row>
    <row r="8" spans="1:12">
      <c r="B8" s="153" t="s">
        <v>214</v>
      </c>
    </row>
    <row r="9" spans="1:12">
      <c r="B9" s="153" t="s">
        <v>215</v>
      </c>
    </row>
    <row r="10" spans="1:12">
      <c r="B10" s="122" t="s">
        <v>156</v>
      </c>
    </row>
    <row r="11" spans="1:12">
      <c r="B11" s="153" t="s">
        <v>216</v>
      </c>
      <c r="C11" s="128"/>
      <c r="D11" s="128"/>
    </row>
    <row r="12" spans="1:12">
      <c r="B12" s="122" t="s">
        <v>157</v>
      </c>
      <c r="C12" s="128"/>
      <c r="D12" s="128"/>
    </row>
    <row r="13" spans="1:12">
      <c r="B13" s="153" t="s">
        <v>217</v>
      </c>
      <c r="C13" s="128"/>
      <c r="D13" s="128"/>
    </row>
    <row r="14" spans="1:12">
      <c r="B14" s="122" t="s">
        <v>158</v>
      </c>
      <c r="C14" s="122"/>
      <c r="I14" s="123"/>
      <c r="K14" s="123">
        <v>223260</v>
      </c>
    </row>
    <row r="15" spans="1:12" ht="23.25">
      <c r="B15" s="131" t="s">
        <v>178</v>
      </c>
      <c r="C15" s="131"/>
      <c r="D15" s="133" t="str">
        <f>BAHTTEXT(K14)</f>
        <v>สองแสนสองหมื่นสามพันสองร้อยหกสิบบาทถ้วน</v>
      </c>
      <c r="E15" s="131"/>
      <c r="F15" s="131"/>
      <c r="G15" s="131"/>
      <c r="H15" s="129"/>
      <c r="I15" s="129"/>
      <c r="J15" s="129"/>
      <c r="K15" s="129"/>
    </row>
    <row r="16" spans="1:12">
      <c r="A16" s="122" t="s">
        <v>160</v>
      </c>
      <c r="H16" s="130" t="s">
        <v>161</v>
      </c>
    </row>
    <row r="17" spans="1:11">
      <c r="A17" s="125" t="s">
        <v>159</v>
      </c>
    </row>
    <row r="18" spans="1:11">
      <c r="A18" s="122"/>
    </row>
    <row r="19" spans="1:11">
      <c r="A19" s="122" t="s">
        <v>162</v>
      </c>
      <c r="B19" s="149" t="s">
        <v>163</v>
      </c>
      <c r="C19" s="149"/>
      <c r="D19" s="149"/>
      <c r="E19" s="149"/>
    </row>
    <row r="20" spans="1:11">
      <c r="A20" s="122" t="s">
        <v>164</v>
      </c>
      <c r="B20" s="149" t="s">
        <v>165</v>
      </c>
      <c r="C20" s="149"/>
      <c r="D20" s="149"/>
      <c r="E20" s="149"/>
      <c r="H20" s="150" t="s">
        <v>218</v>
      </c>
      <c r="I20" s="150"/>
      <c r="J20" s="150"/>
      <c r="K20" s="150"/>
    </row>
    <row r="21" spans="1:11">
      <c r="B21" s="93" t="s">
        <v>169</v>
      </c>
      <c r="F21" s="122" t="s">
        <v>166</v>
      </c>
      <c r="H21" s="149" t="s">
        <v>167</v>
      </c>
      <c r="I21" s="149"/>
      <c r="J21" s="149"/>
      <c r="K21" s="149"/>
    </row>
    <row r="22" spans="1:11">
      <c r="A22" s="122" t="s">
        <v>168</v>
      </c>
      <c r="B22" s="122" t="s">
        <v>171</v>
      </c>
      <c r="H22" s="149" t="s">
        <v>170</v>
      </c>
      <c r="I22" s="149"/>
      <c r="J22" s="149"/>
      <c r="K22" s="149"/>
    </row>
    <row r="23" spans="1:11">
      <c r="A23" s="122" t="s">
        <v>172</v>
      </c>
      <c r="B23" s="93" t="s">
        <v>176</v>
      </c>
      <c r="H23" s="149" t="s">
        <v>173</v>
      </c>
      <c r="I23" s="149"/>
      <c r="J23" s="149"/>
      <c r="K23" s="149"/>
    </row>
    <row r="24" spans="1:11">
      <c r="A24" s="122" t="s">
        <v>174</v>
      </c>
      <c r="B24" s="122" t="s">
        <v>175</v>
      </c>
    </row>
  </sheetData>
  <mergeCells count="10">
    <mergeCell ref="H23:K23"/>
    <mergeCell ref="H22:K22"/>
    <mergeCell ref="H21:K21"/>
    <mergeCell ref="H20:K20"/>
    <mergeCell ref="B2:H2"/>
    <mergeCell ref="B3:H3"/>
    <mergeCell ref="B4:H4"/>
    <mergeCell ref="B20:E20"/>
    <mergeCell ref="B19:E19"/>
    <mergeCell ref="K2:L2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calculator</vt:lpstr>
      <vt:lpstr>price</vt:lpstr>
      <vt:lpstr>ref</vt:lpstr>
      <vt:lpstr>qoutation</vt:lpstr>
      <vt:lpstr>price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2015-07-03T02:59:29Z</cp:lastPrinted>
  <dcterms:created xsi:type="dcterms:W3CDTF">2014-09-01T02:40:35Z</dcterms:created>
  <dcterms:modified xsi:type="dcterms:W3CDTF">2015-07-03T03:18:17Z</dcterms:modified>
</cp:coreProperties>
</file>