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U\03_Study visit\201507_MP\"/>
    </mc:Choice>
  </mc:AlternateContent>
  <bookViews>
    <workbookView xWindow="0" yWindow="0" windowWidth="20490" windowHeight="7755"/>
  </bookViews>
  <sheets>
    <sheet name="Calculation" sheetId="1" r:id="rId1"/>
    <sheet name="Quotation 1" sheetId="2" r:id="rId2"/>
    <sheet name="Quotation 2" sheetId="4" r:id="rId3"/>
  </sheets>
  <definedNames>
    <definedName name="_xlnm.Print_Area" localSheetId="1">'Quotation 1'!$B$1:$L$23</definedName>
    <definedName name="_xlnm.Print_Area" localSheetId="2">'Quotation 2'!$B$1:$L$23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4" l="1"/>
  <c r="I19" i="1"/>
  <c r="H19" i="1"/>
  <c r="C10" i="2"/>
  <c r="H8" i="1"/>
  <c r="I8" i="1"/>
  <c r="C9" i="2"/>
  <c r="C7" i="2"/>
  <c r="H12" i="1"/>
  <c r="I10" i="1"/>
  <c r="H10" i="1"/>
  <c r="H11" i="1"/>
  <c r="I11" i="1"/>
  <c r="H6" i="1"/>
  <c r="I6" i="1"/>
  <c r="I5" i="1"/>
  <c r="H5" i="1"/>
  <c r="H4" i="1" l="1"/>
  <c r="J19" i="1"/>
  <c r="J20" i="1" s="1"/>
  <c r="H9" i="1"/>
  <c r="H7" i="1" s="1"/>
  <c r="L7" i="4"/>
  <c r="L13" i="4" s="1"/>
  <c r="E14" i="4" s="1"/>
  <c r="J10" i="1"/>
  <c r="I4" i="1"/>
  <c r="L9" i="2" s="1"/>
  <c r="J11" i="1"/>
  <c r="I9" i="1"/>
  <c r="J5" i="1"/>
  <c r="J6" i="1"/>
  <c r="I3" i="1"/>
  <c r="H3" i="1"/>
  <c r="J9" i="1" l="1"/>
  <c r="H14" i="1"/>
  <c r="H22" i="1" s="1"/>
  <c r="L7" i="2"/>
  <c r="I12" i="1"/>
  <c r="I7" i="1" s="1"/>
  <c r="J4" i="1"/>
  <c r="J3" i="1"/>
  <c r="L10" i="2" l="1"/>
  <c r="L13" i="2" s="1"/>
  <c r="I14" i="1"/>
  <c r="I22" i="1" s="1"/>
  <c r="J8" i="1" l="1"/>
  <c r="E14" i="2"/>
  <c r="J12" i="1" l="1"/>
  <c r="J7" i="1" s="1"/>
  <c r="J14" i="1" s="1"/>
  <c r="J22" i="1" s="1"/>
  <c r="J23" i="1" s="1"/>
  <c r="J15" i="1" l="1"/>
  <c r="I16" i="1"/>
</calcChain>
</file>

<file path=xl/sharedStrings.xml><?xml version="1.0" encoding="utf-8"?>
<sst xmlns="http://schemas.openxmlformats.org/spreadsheetml/2006/main" count="98" uniqueCount="54">
  <si>
    <t>รายการ</t>
  </si>
  <si>
    <t>จำนวน</t>
  </si>
  <si>
    <t>หน่วย</t>
  </si>
  <si>
    <t>ราคาทุนต่อหน่วย</t>
  </si>
  <si>
    <t>ราคาขายต่อหน่วย</t>
  </si>
  <si>
    <t>ราคาทุน</t>
  </si>
  <si>
    <t>ราคาขาย</t>
  </si>
  <si>
    <t>คน</t>
  </si>
  <si>
    <t>กำไร</t>
  </si>
  <si>
    <t>ม.ล.ดิศปนัดดา ดิศกุล</t>
  </si>
  <si>
    <t>นางสาวปถวี โชติกีรติเวช</t>
  </si>
  <si>
    <t>ค่ายานพาหนะเดินทางระหว่างการศึกษาดูงาน</t>
  </si>
  <si>
    <t>วัน</t>
  </si>
  <si>
    <t>กิจกรรมการศึกษาดูงานและเอกสารประกอบ</t>
  </si>
  <si>
    <t>ค่าบริหารจัดการ 5%</t>
  </si>
  <si>
    <t>ราคาต่อคน</t>
  </si>
  <si>
    <t>ค่าวิทยากร</t>
  </si>
  <si>
    <t>เอกสารประกอบการดูงาน</t>
  </si>
  <si>
    <t>ใบเสนอราคาการศึกษาดูงาน</t>
  </si>
  <si>
    <t>Customer Code:</t>
  </si>
  <si>
    <t>บาท</t>
  </si>
  <si>
    <t>ราคารวมทั้งสิ้น</t>
  </si>
  <si>
    <t xml:space="preserve">จำนวนเงินทั้งสิ้น 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</si>
  <si>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</si>
  <si>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</si>
  <si>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ข้าพเจ้ายอมรับในราคาและเงื่อนไขการชำระเงิน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</si>
  <si>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</si>
  <si>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</si>
  <si>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</si>
  <si>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</si>
  <si>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>ตำแหน่ง  ______________________________________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</si>
  <si>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</si>
  <si>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</si>
  <si>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</si>
  <si>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 xml:space="preserve">หน่วยงาน ______________________________________ </t>
  </si>
  <si>
    <t>มูลนิธิแม่ฟ้าหลวง ในพระบรมราชูปถัมภ์</t>
  </si>
  <si>
    <t xml:space="preserve">                                      </t>
  </si>
  <si>
    <t xml:space="preserve">วันที่   ______________________________________ 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</si>
  <si>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</si>
  <si>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</si>
  <si>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>คณะผู้แทนสมาชิกสภาผู้แทนราษฎรสหพันธ์สาธารณรัฐเยอรมนี</t>
  </si>
  <si>
    <t>912-0158039</t>
  </si>
  <si>
    <t>วันที่ 18 กรกฎาคม 2558</t>
  </si>
  <si>
    <t xml:space="preserve">ค่าใช้จ่ายในการศึกษาดูงานจำนวน 13 ท่าน </t>
  </si>
  <si>
    <t>ค่าอาหารและเครื่องดื่ม (มื้อเย็น) ที่ครัวตำหนัก จำนวน 13 คน คนละ 500 บาท</t>
  </si>
  <si>
    <t>ค่าห้องประชุม สถานที่ศึกษาดูงาน กิจกรรมการศึกษาดูงานและเอกสารประกอบ</t>
  </si>
  <si>
    <t xml:space="preserve">ค่าห้องประชุม </t>
  </si>
  <si>
    <t>(นางอมรรัตน์ บังคมเนตร)</t>
  </si>
  <si>
    <t>คัน</t>
  </si>
  <si>
    <t>ค่ายานพาหนะตลอดการศึกษาดูงาน (รถตู้จำนวน 3 คัน 1 วัน)</t>
  </si>
  <si>
    <t>หมายเหตุ มังสวิรัติ 1 ท่าน ไม่ทานอาหารทะเล 1 ท่าน</t>
  </si>
  <si>
    <t>Quotation 1</t>
  </si>
  <si>
    <t>Quotation 2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</si>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</sst>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_(* #,##0_);_(* \(#,##0\);_(* &quot;-&quot;??_);_(@_)"/>
    <numFmt numFmtId="169" formatCode="[$-107041E]d\ mmmm\ 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000000"/>
      <name val="Browallia New"/>
      <family val="2"/>
    </font>
    <font>
      <u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b/>
      <i/>
      <sz val="16"/>
      <color rgb="FFFFFFFF"/>
      <name val="Browallia New"/>
      <family val="2"/>
    </font>
    <font>
      <sz val="12"/>
      <color theme="1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6" fillId="0" borderId="0" xfId="0" applyFont="1"/>
    <xf numFmtId="0" fontId="4" fillId="2" borderId="0" xfId="0" applyFont="1" applyFill="1" applyAlignment="1">
      <alignment horizontal="center" vertical="center"/>
    </xf>
    <xf numFmtId="0" fontId="3" fillId="2" borderId="0" xfId="0" applyFont="1" applyFill="1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Alignment="1">
      <alignment vertical="center"/>
    </xf>
    <xf numFmtId="0" fontId="8" fillId="3" borderId="0" xfId="0" applyFont="1" applyFill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3" fillId="3" borderId="0" xfId="0" applyFont="1" applyFill="1"/>
    <xf numFmtId="0" fontId="10" fillId="0" borderId="0" xfId="0" applyFont="1"/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5" fontId="3" fillId="0" borderId="0" xfId="1" applyNumberFormat="1" applyFont="1"/>
    <xf numFmtId="0" fontId="0" fillId="0" borderId="0" xfId="0" applyFont="1" applyAlignment="1">
      <alignment horizontal="left" indent="1"/>
    </xf>
    <xf numFmtId="169" fontId="3" fillId="0" borderId="0" xfId="0" applyNumberFormat="1" applyFont="1" applyAlignment="1">
      <alignment horizontal="center"/>
    </xf>
    <xf numFmtId="9" fontId="0" fillId="4" borderId="0" xfId="2" applyFont="1" applyFill="1"/>
    <xf numFmtId="0" fontId="0" fillId="0" borderId="0" xfId="0" applyBorder="1"/>
    <xf numFmtId="165" fontId="0" fillId="0" borderId="0" xfId="1" applyNumberFormat="1" applyFont="1" applyBorder="1"/>
    <xf numFmtId="9" fontId="0" fillId="4" borderId="0" xfId="2" applyFont="1" applyFill="1" applyBorder="1"/>
    <xf numFmtId="0" fontId="0" fillId="0" borderId="1" xfId="0" applyBorder="1"/>
    <xf numFmtId="43" fontId="0" fillId="0" borderId="1" xfId="0" applyNumberFormat="1" applyBorder="1"/>
    <xf numFmtId="0" fontId="0" fillId="0" borderId="2" xfId="0" applyBorder="1"/>
    <xf numFmtId="0" fontId="2" fillId="0" borderId="2" xfId="0" applyFont="1" applyBorder="1"/>
    <xf numFmtId="0" fontId="2" fillId="0" borderId="0" xfId="0" applyFont="1" applyBorder="1"/>
    <xf numFmtId="9" fontId="0" fillId="4" borderId="1" xfId="2" applyFont="1" applyFill="1" applyBorder="1"/>
    <xf numFmtId="43" fontId="0" fillId="0" borderId="0" xfId="0" applyNumberFormat="1" applyBorder="1"/>
    <xf numFmtId="0" fontId="2" fillId="0" borderId="1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239183</xdr:colOff>
      <xdr:row>0</xdr:row>
      <xdr:rowOff>1014942</xdr:rowOff>
    </xdr:from>
    <xdr:ext cx="184731" cy="345159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4395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0</xdr:colOff>
      <xdr:row>0</xdr:row>
      <xdr:rowOff>0</xdr:rowOff>
    </xdr:from>
    <xdr:to>
      <xdr:col>8</xdr:col>
      <xdr:colOff>466725</xdr:colOff>
      <xdr:row>0</xdr:row>
      <xdr:rowOff>914400</xdr:rowOff>
    </xdr:to>
    <xdr:pic>
      <xdr:nvPicPr>
        <xdr:cNvPr id="7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4162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239183</xdr:colOff>
      <xdr:row>0</xdr:row>
      <xdr:rowOff>1014942</xdr:rowOff>
    </xdr:from>
    <xdr:ext cx="184731" cy="345159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5538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0</xdr:colOff>
      <xdr:row>0</xdr:row>
      <xdr:rowOff>0</xdr:rowOff>
    </xdr:from>
    <xdr:to>
      <xdr:col>8</xdr:col>
      <xdr:colOff>466725</xdr:colOff>
      <xdr:row>0</xdr:row>
      <xdr:rowOff>914400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41624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tabSelected="1" topLeftCell="A4" workbookViewId="0">
      <selection activeCell="H23" sqref="H23"/>
    </sheetView>
  </sheetViews>
  <sheetFormatPr defaultRowHeight="15" x14ac:dyDescent="0.25"/>
  <cols>
    <col min="1" max="1" width="3.7109375" style="3" customWidth="1"/>
    <col min="2" max="2" width="3.7109375" customWidth="1"/>
    <col min="3" max="3" width="39.42578125" customWidth="1"/>
    <col min="4" max="4" width="7.42578125" bestFit="1" customWidth="1"/>
    <col min="5" max="5" width="6.5703125" bestFit="1" customWidth="1"/>
    <col min="6" max="6" width="17.5703125" bestFit="1" customWidth="1"/>
    <col min="7" max="7" width="18.5703125" bestFit="1" customWidth="1"/>
    <col min="8" max="8" width="11.7109375" bestFit="1" customWidth="1"/>
    <col min="9" max="9" width="9.85546875" bestFit="1" customWidth="1"/>
    <col min="10" max="10" width="8" bestFit="1" customWidth="1"/>
  </cols>
  <sheetData>
    <row r="1" spans="1:11" x14ac:dyDescent="0.25">
      <c r="A1" s="3" t="s">
        <v>51</v>
      </c>
    </row>
    <row r="2" spans="1:11" s="3" customFormat="1" x14ac:dyDescent="0.25">
      <c r="B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8</v>
      </c>
    </row>
    <row r="3" spans="1:11" x14ac:dyDescent="0.25">
      <c r="A3" s="3">
        <v>1</v>
      </c>
      <c r="B3" s="3" t="s">
        <v>44</v>
      </c>
      <c r="D3">
        <v>13</v>
      </c>
      <c r="E3" t="s">
        <v>7</v>
      </c>
      <c r="F3" s="1">
        <v>400</v>
      </c>
      <c r="G3" s="1">
        <v>500</v>
      </c>
      <c r="H3" s="1">
        <f>D3*F3</f>
        <v>5200</v>
      </c>
      <c r="I3" s="1">
        <f>D3*G3</f>
        <v>6500</v>
      </c>
      <c r="J3" s="1">
        <f>I3-H3</f>
        <v>1300</v>
      </c>
    </row>
    <row r="4" spans="1:11" x14ac:dyDescent="0.25">
      <c r="A4" s="3">
        <v>2</v>
      </c>
      <c r="B4" s="3" t="s">
        <v>16</v>
      </c>
      <c r="F4" s="1"/>
      <c r="G4" s="1"/>
      <c r="H4" s="1">
        <f>SUM(H5:H6)</f>
        <v>0</v>
      </c>
      <c r="I4" s="1">
        <f t="shared" ref="I4:J4" si="0">SUM(I5:I6)</f>
        <v>10000</v>
      </c>
      <c r="J4" s="1">
        <f t="shared" si="0"/>
        <v>10000</v>
      </c>
    </row>
    <row r="5" spans="1:11" x14ac:dyDescent="0.25">
      <c r="B5">
        <v>2.1</v>
      </c>
      <c r="C5" t="s">
        <v>9</v>
      </c>
      <c r="D5">
        <v>0.5</v>
      </c>
      <c r="E5" t="s">
        <v>12</v>
      </c>
      <c r="F5" s="1">
        <v>0</v>
      </c>
      <c r="G5" s="1">
        <v>15000</v>
      </c>
      <c r="H5" s="1">
        <f t="shared" ref="H5" si="1">D5*F5</f>
        <v>0</v>
      </c>
      <c r="I5" s="1">
        <f t="shared" ref="I5" si="2">D5*G5</f>
        <v>7500</v>
      </c>
      <c r="J5" s="1">
        <f t="shared" ref="J5" si="3">I5-H5</f>
        <v>7500</v>
      </c>
    </row>
    <row r="6" spans="1:11" x14ac:dyDescent="0.25">
      <c r="B6">
        <v>2.2000000000000002</v>
      </c>
      <c r="C6" t="s">
        <v>10</v>
      </c>
      <c r="D6">
        <v>0.5</v>
      </c>
      <c r="E6" t="s">
        <v>12</v>
      </c>
      <c r="F6" s="1">
        <v>0</v>
      </c>
      <c r="G6" s="1">
        <v>5000</v>
      </c>
      <c r="H6" s="1">
        <f t="shared" ref="H6" si="4">D6*F6</f>
        <v>0</v>
      </c>
      <c r="I6" s="1">
        <f t="shared" ref="I6" si="5">D6*G6</f>
        <v>2500</v>
      </c>
      <c r="J6" s="1">
        <f t="shared" ref="J6" si="6">I6-H6</f>
        <v>2500</v>
      </c>
    </row>
    <row r="7" spans="1:11" x14ac:dyDescent="0.25">
      <c r="A7" s="3">
        <v>3</v>
      </c>
      <c r="B7" s="3" t="s">
        <v>45</v>
      </c>
      <c r="F7" s="1"/>
      <c r="G7" s="1"/>
      <c r="H7" s="1">
        <f t="shared" ref="H7:J7" si="7">SUM(H8,H9,H12)</f>
        <v>5492</v>
      </c>
      <c r="I7" s="1">
        <f t="shared" si="7"/>
        <v>10065</v>
      </c>
      <c r="J7" s="1">
        <f>SUM(J8,J9,J12)</f>
        <v>4573</v>
      </c>
    </row>
    <row r="8" spans="1:11" x14ac:dyDescent="0.25">
      <c r="B8">
        <v>3.1</v>
      </c>
      <c r="C8" t="s">
        <v>46</v>
      </c>
      <c r="D8">
        <v>0.5</v>
      </c>
      <c r="E8" t="s">
        <v>12</v>
      </c>
      <c r="F8" s="1">
        <v>0</v>
      </c>
      <c r="G8" s="1">
        <v>4000</v>
      </c>
      <c r="H8" s="1">
        <f t="shared" ref="H8" si="8">D8*F8</f>
        <v>0</v>
      </c>
      <c r="I8" s="1">
        <f t="shared" ref="I8" si="9">D8*G8</f>
        <v>2000</v>
      </c>
      <c r="J8" s="1">
        <f t="shared" ref="J8" si="10">I8-H8</f>
        <v>2000</v>
      </c>
    </row>
    <row r="9" spans="1:11" x14ac:dyDescent="0.25">
      <c r="B9">
        <v>3.2</v>
      </c>
      <c r="C9" t="s">
        <v>13</v>
      </c>
      <c r="F9" s="1"/>
      <c r="G9" s="1"/>
      <c r="H9" s="1">
        <f>SUM(H10:H11)</f>
        <v>5492</v>
      </c>
      <c r="I9" s="1">
        <f t="shared" ref="I9:J9" si="11">SUM(I10:I11)</f>
        <v>6800</v>
      </c>
      <c r="J9" s="1">
        <f t="shared" si="11"/>
        <v>1308</v>
      </c>
    </row>
    <row r="10" spans="1:11" x14ac:dyDescent="0.25">
      <c r="C10" s="25" t="s">
        <v>17</v>
      </c>
      <c r="D10">
        <v>13</v>
      </c>
      <c r="E10" t="s">
        <v>7</v>
      </c>
      <c r="F10" s="1">
        <v>320</v>
      </c>
      <c r="G10" s="1">
        <v>350</v>
      </c>
      <c r="H10" s="1">
        <f t="shared" ref="H10" si="12">D10*F10</f>
        <v>4160</v>
      </c>
      <c r="I10" s="1">
        <f t="shared" ref="I10" si="13">D10*G10</f>
        <v>4550</v>
      </c>
      <c r="J10" s="1">
        <f t="shared" ref="J10" si="14">I10-H10</f>
        <v>390</v>
      </c>
    </row>
    <row r="11" spans="1:11" x14ac:dyDescent="0.25">
      <c r="C11" s="25" t="s">
        <v>11</v>
      </c>
      <c r="D11">
        <v>0.5</v>
      </c>
      <c r="E11" t="s">
        <v>12</v>
      </c>
      <c r="F11" s="1">
        <v>2664</v>
      </c>
      <c r="G11" s="1">
        <v>4500</v>
      </c>
      <c r="H11" s="1">
        <f>D11*F11</f>
        <v>1332</v>
      </c>
      <c r="I11" s="1">
        <f>D11*G11</f>
        <v>2250</v>
      </c>
      <c r="J11" s="1">
        <f>I11-H11</f>
        <v>918</v>
      </c>
    </row>
    <row r="12" spans="1:11" x14ac:dyDescent="0.25">
      <c r="B12">
        <v>3.3</v>
      </c>
      <c r="C12" t="s">
        <v>14</v>
      </c>
      <c r="F12" s="1"/>
      <c r="G12" s="1"/>
      <c r="H12" s="1">
        <f>D12*F12</f>
        <v>0</v>
      </c>
      <c r="I12" s="1">
        <f>SUM(I3,I4,I8,I9)*5%</f>
        <v>1265</v>
      </c>
      <c r="J12" s="1">
        <f>I12-H12</f>
        <v>1265</v>
      </c>
    </row>
    <row r="13" spans="1:11" x14ac:dyDescent="0.25">
      <c r="F13" s="1"/>
      <c r="G13" s="1"/>
      <c r="H13" s="1"/>
      <c r="I13" s="1"/>
      <c r="J13" s="1"/>
    </row>
    <row r="14" spans="1:11" x14ac:dyDescent="0.25">
      <c r="A14" s="35"/>
      <c r="B14" s="28"/>
      <c r="C14" s="28"/>
      <c r="D14" s="28"/>
      <c r="E14" s="28"/>
      <c r="F14" s="29"/>
      <c r="G14" s="29"/>
      <c r="H14" s="29">
        <f>SUM(H3,H4,H7)</f>
        <v>10692</v>
      </c>
      <c r="I14" s="29">
        <f>SUM(I3,I4,I7)</f>
        <v>26565</v>
      </c>
      <c r="J14" s="29">
        <f>SUM(J3,J4,J7)</f>
        <v>15873</v>
      </c>
    </row>
    <row r="15" spans="1:11" x14ac:dyDescent="0.25">
      <c r="A15" s="35"/>
      <c r="B15" s="28"/>
      <c r="C15" s="28"/>
      <c r="D15" s="28"/>
      <c r="E15" s="28"/>
      <c r="F15" s="28"/>
      <c r="G15" s="28"/>
      <c r="H15" s="28"/>
      <c r="I15" s="28"/>
      <c r="J15" s="30">
        <f>J14/I14</f>
        <v>0.5975155279503106</v>
      </c>
      <c r="K15" t="s">
        <v>8</v>
      </c>
    </row>
    <row r="16" spans="1:11" x14ac:dyDescent="0.25">
      <c r="A16" s="38"/>
      <c r="B16" s="31"/>
      <c r="C16" s="31"/>
      <c r="D16" s="31"/>
      <c r="E16" s="31"/>
      <c r="F16" s="31"/>
      <c r="G16" s="31"/>
      <c r="H16" s="32" t="s">
        <v>15</v>
      </c>
      <c r="I16" s="32">
        <f>I14/13</f>
        <v>2043.4615384615386</v>
      </c>
      <c r="J16" s="32"/>
    </row>
    <row r="17" spans="1:11" x14ac:dyDescent="0.25">
      <c r="A17" s="34" t="s">
        <v>52</v>
      </c>
      <c r="B17" s="33"/>
      <c r="C17" s="33"/>
      <c r="D17" s="28"/>
      <c r="E17" s="28"/>
      <c r="F17" s="28"/>
      <c r="G17" s="28"/>
      <c r="H17" s="37"/>
      <c r="I17" s="37"/>
      <c r="J17" s="37"/>
    </row>
    <row r="18" spans="1:11" x14ac:dyDescent="0.25">
      <c r="A18" s="35"/>
      <c r="B18" s="35" t="s">
        <v>0</v>
      </c>
      <c r="C18" s="28"/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8</v>
      </c>
    </row>
    <row r="19" spans="1:11" x14ac:dyDescent="0.25">
      <c r="A19" s="35">
        <v>4</v>
      </c>
      <c r="B19" s="35" t="s">
        <v>49</v>
      </c>
      <c r="C19" s="28"/>
      <c r="D19" s="28">
        <v>3</v>
      </c>
      <c r="E19" s="28" t="s">
        <v>48</v>
      </c>
      <c r="F19" s="28">
        <v>2664</v>
      </c>
      <c r="G19" s="28">
        <v>3000</v>
      </c>
      <c r="H19" s="29">
        <f>D19*F19</f>
        <v>7992</v>
      </c>
      <c r="I19" s="29">
        <f>D19*G19</f>
        <v>9000</v>
      </c>
      <c r="J19" s="29">
        <f>I19-H19</f>
        <v>1008</v>
      </c>
    </row>
    <row r="20" spans="1:11" x14ac:dyDescent="0.25">
      <c r="A20" s="38"/>
      <c r="B20" s="31"/>
      <c r="C20" s="31"/>
      <c r="D20" s="31"/>
      <c r="E20" s="31"/>
      <c r="F20" s="31"/>
      <c r="G20" s="31"/>
      <c r="H20" s="31"/>
      <c r="I20" s="31"/>
      <c r="J20" s="36">
        <f>J19/I19</f>
        <v>0.112</v>
      </c>
      <c r="K20" t="s">
        <v>8</v>
      </c>
    </row>
    <row r="21" spans="1:11" x14ac:dyDescent="0.25">
      <c r="A21" s="3" t="s">
        <v>53</v>
      </c>
    </row>
    <row r="22" spans="1:11" x14ac:dyDescent="0.25">
      <c r="H22" s="2">
        <f>SUM(H14,H19)</f>
        <v>18684</v>
      </c>
      <c r="I22" s="2">
        <f>SUM(I14,I19)</f>
        <v>35565</v>
      </c>
      <c r="J22" s="2">
        <f>SUM(J14,J19)</f>
        <v>16881</v>
      </c>
    </row>
    <row r="23" spans="1:11" x14ac:dyDescent="0.25">
      <c r="J23" s="27">
        <f>J22/I22</f>
        <v>0.47465204555040069</v>
      </c>
      <c r="K23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opLeftCell="A4" workbookViewId="0">
      <selection activeCell="C8" sqref="C8"/>
    </sheetView>
  </sheetViews>
  <sheetFormatPr defaultColWidth="9" defaultRowHeight="22.5" x14ac:dyDescent="0.45"/>
  <cols>
    <col min="1" max="1" width="3" style="4" customWidth="1"/>
    <col min="2" max="2" width="3.140625" style="4" customWidth="1"/>
    <col min="3" max="10" width="8.7109375" style="4" customWidth="1"/>
    <col min="11" max="11" width="7" style="4" customWidth="1"/>
    <col min="12" max="12" width="14.140625" style="4" customWidth="1"/>
    <col min="13" max="16384" width="9" style="4"/>
  </cols>
  <sheetData>
    <row r="1" spans="1:13" ht="81" customHeight="1" x14ac:dyDescent="0.45"/>
    <row r="2" spans="1:13" ht="23.25" x14ac:dyDescent="0.45">
      <c r="B2" s="5" t="s">
        <v>18</v>
      </c>
      <c r="C2" s="5"/>
      <c r="D2" s="5"/>
      <c r="E2" s="5"/>
      <c r="F2" s="5"/>
      <c r="G2" s="5"/>
      <c r="H2" s="5"/>
      <c r="I2" s="5"/>
      <c r="J2" s="6" t="s">
        <v>19</v>
      </c>
      <c r="L2" s="7" t="s">
        <v>41</v>
      </c>
      <c r="M2" s="8"/>
    </row>
    <row r="3" spans="1:13" ht="23.25" x14ac:dyDescent="0.45">
      <c r="B3" s="5" t="s">
        <v>40</v>
      </c>
      <c r="C3" s="5"/>
      <c r="D3" s="5"/>
      <c r="E3" s="5"/>
      <c r="F3" s="5"/>
      <c r="G3" s="5"/>
      <c r="H3" s="5"/>
      <c r="I3" s="5"/>
      <c r="J3" s="9"/>
    </row>
    <row r="4" spans="1:13" ht="23.25" x14ac:dyDescent="0.45">
      <c r="B4" s="5" t="s">
        <v>42</v>
      </c>
      <c r="C4" s="5"/>
      <c r="D4" s="5"/>
      <c r="E4" s="5"/>
      <c r="F4" s="5"/>
      <c r="G4" s="5"/>
      <c r="H4" s="5"/>
      <c r="I4" s="5"/>
    </row>
    <row r="5" spans="1:13" ht="23.25" x14ac:dyDescent="0.45">
      <c r="B5" s="23" t="s">
        <v>0</v>
      </c>
      <c r="C5" s="10"/>
      <c r="D5" s="10"/>
      <c r="E5" s="11"/>
      <c r="F5" s="11"/>
      <c r="G5" s="11"/>
      <c r="H5" s="11"/>
      <c r="I5" s="11"/>
      <c r="J5" s="10"/>
      <c r="K5" s="11"/>
      <c r="L5" s="10" t="s">
        <v>20</v>
      </c>
    </row>
    <row r="6" spans="1:13" x14ac:dyDescent="0.45">
      <c r="B6" s="12" t="s">
        <v>43</v>
      </c>
      <c r="C6" s="12"/>
    </row>
    <row r="7" spans="1:13" x14ac:dyDescent="0.45">
      <c r="B7" s="4">
        <v>1</v>
      </c>
      <c r="C7" s="4" t="str">
        <f>Calculation!B3</f>
        <v>ค่าอาหารและเครื่องดื่ม (มื้อเย็น) ที่ครัวตำหนัก จำนวน 13 คน คนละ 500 บาท</v>
      </c>
      <c r="L7" s="24">
        <f>Calculation!I3</f>
        <v>6500</v>
      </c>
    </row>
    <row r="8" spans="1:13" x14ac:dyDescent="0.45">
      <c r="C8" s="4" t="s">
        <v>50</v>
      </c>
    </row>
    <row r="9" spans="1:13" x14ac:dyDescent="0.45">
      <c r="B9" s="13">
        <v>2</v>
      </c>
      <c r="C9" s="13" t="str">
        <f>Calculation!B4</f>
        <v>ค่าวิทยากร</v>
      </c>
      <c r="L9" s="24">
        <f>Calculation!I4</f>
        <v>10000</v>
      </c>
    </row>
    <row r="10" spans="1:13" x14ac:dyDescent="0.45">
      <c r="B10" s="13">
        <v>3</v>
      </c>
      <c r="C10" s="13" t="str">
        <f>Calculation!B7</f>
        <v>ค่าห้องประชุม สถานที่ศึกษาดูงาน กิจกรรมการศึกษาดูงานและเอกสารประกอบ</v>
      </c>
      <c r="L10" s="24">
        <f>Calculation!I7</f>
        <v>10065</v>
      </c>
    </row>
    <row r="11" spans="1:13" x14ac:dyDescent="0.45">
      <c r="B11" s="13"/>
      <c r="C11" s="13"/>
      <c r="D11" s="14"/>
      <c r="E11" s="14"/>
    </row>
    <row r="12" spans="1:13" x14ac:dyDescent="0.45">
      <c r="B12" s="13"/>
      <c r="C12" s="13"/>
      <c r="D12" s="14"/>
      <c r="E12" s="14"/>
    </row>
    <row r="13" spans="1:13" x14ac:dyDescent="0.45">
      <c r="B13" s="13" t="s">
        <v>21</v>
      </c>
      <c r="C13" s="13"/>
      <c r="D13" s="13"/>
      <c r="J13" s="15"/>
      <c r="L13" s="15">
        <f>SUM(L7:L12)</f>
        <v>26565</v>
      </c>
    </row>
    <row r="14" spans="1:13" ht="23.25" x14ac:dyDescent="0.45">
      <c r="B14" s="16" t="s">
        <v>22</v>
      </c>
      <c r="C14" s="16"/>
      <c r="D14" s="16"/>
      <c r="E14" s="17" t="str">
        <f>BAHTTEXT(L13)</f>
        <v>สองหมื่นหกพันห้าร้อยหกสิบห้าบาทถ้วน</v>
      </c>
      <c r="F14" s="16"/>
      <c r="G14" s="16"/>
      <c r="H14" s="16"/>
      <c r="I14" s="18"/>
      <c r="J14" s="18"/>
      <c r="K14" s="18"/>
      <c r="L14" s="18"/>
    </row>
    <row r="15" spans="1:13" x14ac:dyDescent="0.45">
      <c r="A15" s="13" t="s">
        <v>23</v>
      </c>
      <c r="I15" s="19" t="s">
        <v>24</v>
      </c>
    </row>
    <row r="16" spans="1:13" x14ac:dyDescent="0.45">
      <c r="A16" s="20" t="s">
        <v>25</v>
      </c>
    </row>
    <row r="17" spans="1:12" x14ac:dyDescent="0.45">
      <c r="A17" s="13"/>
    </row>
    <row r="18" spans="1:12" x14ac:dyDescent="0.45">
      <c r="A18" s="13" t="s">
        <v>26</v>
      </c>
      <c r="B18" s="21" t="s">
        <v>27</v>
      </c>
      <c r="C18" s="21"/>
      <c r="D18" s="21"/>
      <c r="E18" s="21"/>
      <c r="F18" s="21"/>
    </row>
    <row r="19" spans="1:12" x14ac:dyDescent="0.45">
      <c r="A19" s="13" t="s">
        <v>28</v>
      </c>
      <c r="B19" s="21" t="s">
        <v>29</v>
      </c>
      <c r="C19" s="21"/>
      <c r="D19" s="21"/>
      <c r="E19" s="21"/>
      <c r="F19" s="21"/>
      <c r="I19" s="22" t="s">
        <v>47</v>
      </c>
      <c r="J19" s="22"/>
      <c r="K19" s="22"/>
      <c r="L19" s="22"/>
    </row>
    <row r="20" spans="1:12" x14ac:dyDescent="0.45">
      <c r="B20" s="4" t="s">
        <v>30</v>
      </c>
      <c r="G20" s="13" t="s">
        <v>31</v>
      </c>
      <c r="I20" s="21" t="s">
        <v>32</v>
      </c>
      <c r="J20" s="21"/>
      <c r="K20" s="21"/>
      <c r="L20" s="21"/>
    </row>
    <row r="21" spans="1:12" x14ac:dyDescent="0.45">
      <c r="A21" s="13" t="s">
        <v>33</v>
      </c>
      <c r="B21" s="13" t="s">
        <v>34</v>
      </c>
      <c r="C21" s="13"/>
      <c r="I21" s="21" t="s">
        <v>35</v>
      </c>
      <c r="J21" s="21"/>
      <c r="K21" s="21"/>
      <c r="L21" s="21"/>
    </row>
    <row r="22" spans="1:12" x14ac:dyDescent="0.45">
      <c r="A22" s="13" t="s">
        <v>36</v>
      </c>
      <c r="B22" s="4" t="s">
        <v>37</v>
      </c>
      <c r="I22" s="26">
        <v>42191</v>
      </c>
      <c r="J22" s="26"/>
      <c r="K22" s="26"/>
      <c r="L22" s="26"/>
    </row>
    <row r="23" spans="1:12" x14ac:dyDescent="0.45">
      <c r="A23" s="13" t="s">
        <v>38</v>
      </c>
      <c r="B23" s="13" t="s">
        <v>39</v>
      </c>
      <c r="C23" s="13"/>
    </row>
  </sheetData>
  <mergeCells count="9">
    <mergeCell ref="I20:L20"/>
    <mergeCell ref="I21:L21"/>
    <mergeCell ref="I22:L22"/>
    <mergeCell ref="B2:I2"/>
    <mergeCell ref="B3:I3"/>
    <mergeCell ref="B4:I4"/>
    <mergeCell ref="B18:F18"/>
    <mergeCell ref="B19:F19"/>
    <mergeCell ref="I19:L19"/>
  </mergeCells>
  <pageMargins left="0.7" right="0.7" top="0.75" bottom="0.75" header="0.3" footer="0.3"/>
  <pageSetup paperSize="9" scale="9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activeCell="B7" sqref="B7"/>
    </sheetView>
  </sheetViews>
  <sheetFormatPr defaultColWidth="9" defaultRowHeight="22.5" x14ac:dyDescent="0.45"/>
  <cols>
    <col min="1" max="1" width="3" style="4" customWidth="1"/>
    <col min="2" max="2" width="3.140625" style="4" customWidth="1"/>
    <col min="3" max="10" width="8.7109375" style="4" customWidth="1"/>
    <col min="11" max="11" width="7" style="4" customWidth="1"/>
    <col min="12" max="12" width="14.140625" style="4" customWidth="1"/>
    <col min="13" max="16384" width="9" style="4"/>
  </cols>
  <sheetData>
    <row r="1" spans="1:13" ht="81" customHeight="1" x14ac:dyDescent="0.45"/>
    <row r="2" spans="1:13" ht="23.25" x14ac:dyDescent="0.45">
      <c r="B2" s="5" t="s">
        <v>18</v>
      </c>
      <c r="C2" s="5"/>
      <c r="D2" s="5"/>
      <c r="E2" s="5"/>
      <c r="F2" s="5"/>
      <c r="G2" s="5"/>
      <c r="H2" s="5"/>
      <c r="I2" s="5"/>
      <c r="J2" s="6" t="s">
        <v>19</v>
      </c>
      <c r="L2" s="7" t="s">
        <v>41</v>
      </c>
      <c r="M2" s="8"/>
    </row>
    <row r="3" spans="1:13" ht="23.25" x14ac:dyDescent="0.45">
      <c r="B3" s="5" t="s">
        <v>40</v>
      </c>
      <c r="C3" s="5"/>
      <c r="D3" s="5"/>
      <c r="E3" s="5"/>
      <c r="F3" s="5"/>
      <c r="G3" s="5"/>
      <c r="H3" s="5"/>
      <c r="I3" s="5"/>
      <c r="J3" s="9"/>
    </row>
    <row r="4" spans="1:13" ht="23.25" x14ac:dyDescent="0.45">
      <c r="B4" s="5" t="s">
        <v>42</v>
      </c>
      <c r="C4" s="5"/>
      <c r="D4" s="5"/>
      <c r="E4" s="5"/>
      <c r="F4" s="5"/>
      <c r="G4" s="5"/>
      <c r="H4" s="5"/>
      <c r="I4" s="5"/>
    </row>
    <row r="5" spans="1:13" ht="23.25" x14ac:dyDescent="0.45">
      <c r="B5" s="23" t="s">
        <v>0</v>
      </c>
      <c r="C5" s="10"/>
      <c r="D5" s="10"/>
      <c r="E5" s="11"/>
      <c r="F5" s="11"/>
      <c r="G5" s="11"/>
      <c r="H5" s="11"/>
      <c r="I5" s="11"/>
      <c r="J5" s="10"/>
      <c r="K5" s="11"/>
      <c r="L5" s="10" t="s">
        <v>20</v>
      </c>
    </row>
    <row r="6" spans="1:13" x14ac:dyDescent="0.45">
      <c r="B6" s="12" t="s">
        <v>43</v>
      </c>
      <c r="C6" s="12"/>
    </row>
    <row r="7" spans="1:13" x14ac:dyDescent="0.45">
      <c r="C7" s="4" t="str">
        <f>Calculation!B19</f>
        <v>ค่ายานพาหนะตลอดการศึกษาดูงาน (รถตู้จำนวน 3 คัน 1 วัน)</v>
      </c>
      <c r="L7" s="24">
        <f>Calculation!I19</f>
        <v>9000</v>
      </c>
    </row>
    <row r="8" spans="1:13" x14ac:dyDescent="0.45">
      <c r="B8" s="13"/>
      <c r="C8" s="13"/>
      <c r="L8" s="24"/>
    </row>
    <row r="9" spans="1:13" x14ac:dyDescent="0.45">
      <c r="B9" s="13"/>
      <c r="C9" s="13"/>
      <c r="L9" s="24"/>
    </row>
    <row r="10" spans="1:13" x14ac:dyDescent="0.45">
      <c r="B10" s="13"/>
      <c r="C10" s="13"/>
    </row>
    <row r="11" spans="1:13" x14ac:dyDescent="0.45">
      <c r="B11" s="13"/>
      <c r="C11" s="13"/>
      <c r="D11" s="14"/>
      <c r="E11" s="14"/>
    </row>
    <row r="12" spans="1:13" x14ac:dyDescent="0.45">
      <c r="B12" s="13"/>
      <c r="C12" s="13"/>
      <c r="D12" s="14"/>
      <c r="E12" s="14"/>
    </row>
    <row r="13" spans="1:13" x14ac:dyDescent="0.45">
      <c r="B13" s="13" t="s">
        <v>21</v>
      </c>
      <c r="C13" s="13"/>
      <c r="D13" s="13"/>
      <c r="J13" s="15"/>
      <c r="L13" s="15">
        <f>SUM(L7:L12)</f>
        <v>9000</v>
      </c>
    </row>
    <row r="14" spans="1:13" ht="23.25" x14ac:dyDescent="0.45">
      <c r="B14" s="16" t="s">
        <v>22</v>
      </c>
      <c r="C14" s="16"/>
      <c r="D14" s="16"/>
      <c r="E14" s="17" t="str">
        <f>BAHTTEXT(L13)</f>
        <v>เก้าพันบาทถ้วน</v>
      </c>
      <c r="F14" s="16"/>
      <c r="G14" s="16"/>
      <c r="H14" s="16"/>
      <c r="I14" s="18"/>
      <c r="J14" s="18"/>
      <c r="K14" s="18"/>
      <c r="L14" s="18"/>
    </row>
    <row r="15" spans="1:13" x14ac:dyDescent="0.45">
      <c r="A15" s="13" t="s">
        <v>23</v>
      </c>
      <c r="I15" s="19" t="s">
        <v>24</v>
      </c>
    </row>
    <row r="16" spans="1:13" x14ac:dyDescent="0.45">
      <c r="A16" s="20" t="s">
        <v>25</v>
      </c>
    </row>
    <row r="17" spans="1:12" x14ac:dyDescent="0.45">
      <c r="A17" s="13"/>
    </row>
    <row r="18" spans="1:12" x14ac:dyDescent="0.45">
      <c r="A18" s="13" t="s">
        <v>26</v>
      </c>
      <c r="B18" s="21" t="s">
        <v>27</v>
      </c>
      <c r="C18" s="21"/>
      <c r="D18" s="21"/>
      <c r="E18" s="21"/>
      <c r="F18" s="21"/>
    </row>
    <row r="19" spans="1:12" x14ac:dyDescent="0.45">
      <c r="A19" s="13" t="s">
        <v>28</v>
      </c>
      <c r="B19" s="21" t="s">
        <v>29</v>
      </c>
      <c r="C19" s="21"/>
      <c r="D19" s="21"/>
      <c r="E19" s="21"/>
      <c r="F19" s="21"/>
      <c r="I19" s="22" t="s">
        <v>47</v>
      </c>
      <c r="J19" s="22"/>
      <c r="K19" s="22"/>
      <c r="L19" s="22"/>
    </row>
    <row r="20" spans="1:12" x14ac:dyDescent="0.45">
      <c r="B20" s="4" t="s">
        <v>30</v>
      </c>
      <c r="G20" s="13" t="s">
        <v>31</v>
      </c>
      <c r="I20" s="21" t="s">
        <v>32</v>
      </c>
      <c r="J20" s="21"/>
      <c r="K20" s="21"/>
      <c r="L20" s="21"/>
    </row>
    <row r="21" spans="1:12" x14ac:dyDescent="0.45">
      <c r="A21" s="13" t="s">
        <v>33</v>
      </c>
      <c r="B21" s="13" t="s">
        <v>34</v>
      </c>
      <c r="C21" s="13"/>
      <c r="I21" s="21" t="s">
        <v>35</v>
      </c>
      <c r="J21" s="21"/>
      <c r="K21" s="21"/>
      <c r="L21" s="21"/>
    </row>
    <row r="22" spans="1:12" x14ac:dyDescent="0.45">
      <c r="A22" s="13" t="s">
        <v>36</v>
      </c>
      <c r="B22" s="4" t="s">
        <v>37</v>
      </c>
      <c r="I22" s="26">
        <v>42191</v>
      </c>
      <c r="J22" s="26"/>
      <c r="K22" s="26"/>
      <c r="L22" s="26"/>
    </row>
    <row r="23" spans="1:12" x14ac:dyDescent="0.45">
      <c r="A23" s="13" t="s">
        <v>38</v>
      </c>
      <c r="B23" s="13" t="s">
        <v>39</v>
      </c>
      <c r="C23" s="13"/>
    </row>
  </sheetData>
  <mergeCells count="9">
    <mergeCell ref="I20:L20"/>
    <mergeCell ref="I21:L21"/>
    <mergeCell ref="I22:L22"/>
    <mergeCell ref="B2:I2"/>
    <mergeCell ref="B3:I3"/>
    <mergeCell ref="B4:I4"/>
    <mergeCell ref="B18:F18"/>
    <mergeCell ref="B19:F19"/>
    <mergeCell ref="I19:L19"/>
  </mergeCells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Calculation</vt:lpstr>
      <vt:lpstr>Quotation 1</vt:lpstr>
      <vt:lpstr>Quotation 2</vt:lpstr>
      <vt:lpstr>'Quotation 1'!Print_Area</vt:lpstr>
      <vt:lpstr>'Quotation 2'!Print_Area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Natworarat</cp:lastModifiedBy>
  <cp:lastPrinted>2015-07-06T14:51:18Z</cp:lastPrinted>
  <dcterms:created xsi:type="dcterms:W3CDTF">2015-07-06T10:47:07Z</dcterms:created>
  <dcterms:modified xsi:type="dcterms:W3CDTF">2015-07-06T15:17:22Z</dcterms:modified>
</cp:coreProperties>
</file>